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ThisWorkbook" defaultThemeVersion="124226"/>
  <bookViews>
    <workbookView xWindow="-15" yWindow="4275" windowWidth="15420" windowHeight="3960" tabRatio="866" activeTab="8"/>
  </bookViews>
  <sheets>
    <sheet name="Korice" sheetId="2" r:id="rId1"/>
    <sheet name="GPR-01" sheetId="33" r:id="rId2"/>
    <sheet name="GPR-02" sheetId="4" r:id="rId3"/>
    <sheet name="GPR-03" sheetId="5" r:id="rId4"/>
    <sheet name="Finansijski list" sheetId="53" r:id="rId5"/>
    <sheet name="GPR-04" sheetId="1" r:id="rId6"/>
    <sheet name="GPR-05" sheetId="6" r:id="rId7"/>
    <sheet name="GPR-06" sheetId="7" r:id="rId8"/>
    <sheet name="GPR-07" sheetId="54" r:id="rId9"/>
    <sheet name="GPR-08" sheetId="8" r:id="rId10"/>
    <sheet name="GPR-09" sheetId="10" r:id="rId11"/>
    <sheet name="GPR-10" sheetId="11" r:id="rId12"/>
    <sheet name="GPR-11" sheetId="12" r:id="rId13"/>
    <sheet name="GPR-12" sheetId="13" r:id="rId14"/>
    <sheet name="GPR-13" sheetId="14" r:id="rId15"/>
    <sheet name="GPR-14" sheetId="15" r:id="rId16"/>
    <sheet name="GPR-15" sheetId="16" r:id="rId17"/>
    <sheet name="GPR-16" sheetId="17" r:id="rId18"/>
    <sheet name="GPR-17" sheetId="18" r:id="rId19"/>
    <sheet name="GPR-18" sheetId="19" r:id="rId20"/>
    <sheet name="GPR-19" sheetId="20" r:id="rId21"/>
    <sheet name="GPR-20" sheetId="21" r:id="rId22"/>
    <sheet name="GPR-21" sheetId="22" r:id="rId23"/>
    <sheet name="GPR-22" sheetId="38" r:id="rId24"/>
    <sheet name="GPR-23" sheetId="24" r:id="rId25"/>
    <sheet name="GPR-24" sheetId="34" r:id="rId26"/>
    <sheet name="GPR-25" sheetId="35" r:id="rId27"/>
    <sheet name="GPR-26" sheetId="36" r:id="rId28"/>
    <sheet name="GPR-27" sheetId="37" r:id="rId29"/>
    <sheet name="GPR-28" sheetId="55" r:id="rId30"/>
    <sheet name="GPR-29" sheetId="56" r:id="rId31"/>
    <sheet name="GPR-30" sheetId="39" r:id="rId32"/>
    <sheet name="GPR-31" sheetId="40" r:id="rId33"/>
    <sheet name="GPR-32" sheetId="25" r:id="rId34"/>
    <sheet name="GPR-33" sheetId="26" r:id="rId35"/>
    <sheet name="GPR-34" sheetId="48" r:id="rId36"/>
    <sheet name="GPR-35" sheetId="49" r:id="rId37"/>
    <sheet name="GPR-36" sheetId="50" r:id="rId38"/>
    <sheet name="GPR-37" sheetId="27" r:id="rId39"/>
    <sheet name="GPR-38" sheetId="28" r:id="rId40"/>
    <sheet name="GPR-39" sheetId="29" r:id="rId41"/>
    <sheet name="GPR-40" sheetId="43" r:id="rId42"/>
    <sheet name="GPR-41" sheetId="45" r:id="rId43"/>
    <sheet name="GPR-42" sheetId="30" r:id="rId44"/>
    <sheet name="GPR-43" sheetId="57" r:id="rId45"/>
    <sheet name="GPR-44" sheetId="31" r:id="rId46"/>
    <sheet name="GPR-45" sheetId="32" r:id="rId47"/>
    <sheet name="GPR-46" sheetId="47" r:id="rId48"/>
    <sheet name="GPR-47" sheetId="46" r:id="rId49"/>
    <sheet name="GPR-48" sheetId="51" r:id="rId50"/>
    <sheet name="GPR-49" sheetId="41" r:id="rId51"/>
    <sheet name="GPR-50" sheetId="59" r:id="rId52"/>
    <sheet name="GPR-51" sheetId="52" r:id="rId53"/>
    <sheet name="План активности" sheetId="60" r:id="rId54"/>
  </sheets>
  <definedNames>
    <definedName name="_xlnm._FilterDatabase" localSheetId="10" hidden="1">'GPR-09'!#REF!</definedName>
    <definedName name="Excel_BuiltIn_Print_Area" localSheetId="1">#REF!</definedName>
    <definedName name="Excel_BuiltIn_Print_Area" localSheetId="2">#REF!</definedName>
    <definedName name="Excel_BuiltIn_Print_Area" localSheetId="3">#REF!</definedName>
    <definedName name="Excel_BuiltIn_Print_Area" localSheetId="5">#REF!</definedName>
    <definedName name="Excel_BuiltIn_Print_Area" localSheetId="6">#REF!</definedName>
    <definedName name="Excel_BuiltIn_Print_Area" localSheetId="7">#REF!</definedName>
    <definedName name="Excel_BuiltIn_Print_Area" localSheetId="8">#REF!</definedName>
    <definedName name="Excel_BuiltIn_Print_Area" localSheetId="9">#REF!</definedName>
    <definedName name="Excel_BuiltIn_Print_Area" localSheetId="10">#REF!</definedName>
    <definedName name="Excel_BuiltIn_Print_Area" localSheetId="11">#REF!</definedName>
    <definedName name="Excel_BuiltIn_Print_Area" localSheetId="12">#REF!</definedName>
    <definedName name="Excel_BuiltIn_Print_Area" localSheetId="13">#REF!</definedName>
    <definedName name="Excel_BuiltIn_Print_Area" localSheetId="14">#REF!</definedName>
    <definedName name="Excel_BuiltIn_Print_Area" localSheetId="15">#REF!</definedName>
    <definedName name="Excel_BuiltIn_Print_Area" localSheetId="16">#REF!</definedName>
    <definedName name="Excel_BuiltIn_Print_Area" localSheetId="17">#REF!</definedName>
    <definedName name="Excel_BuiltIn_Print_Area" localSheetId="18">#REF!</definedName>
    <definedName name="Excel_BuiltIn_Print_Area" localSheetId="19">#REF!</definedName>
    <definedName name="Excel_BuiltIn_Print_Area" localSheetId="20">#REF!</definedName>
    <definedName name="Excel_BuiltIn_Print_Area" localSheetId="21">#REF!</definedName>
    <definedName name="Excel_BuiltIn_Print_Area" localSheetId="22">#REF!</definedName>
    <definedName name="Excel_BuiltIn_Print_Area" localSheetId="24">#REF!</definedName>
    <definedName name="Excel_BuiltIn_Print_Area" localSheetId="27">#REF!</definedName>
    <definedName name="Excel_BuiltIn_Print_Area" localSheetId="28">#REF!</definedName>
    <definedName name="Excel_BuiltIn_Print_Area" localSheetId="29">#REF!</definedName>
    <definedName name="Excel_BuiltIn_Print_Area" localSheetId="30">#REF!</definedName>
    <definedName name="Excel_BuiltIn_Print_Area" localSheetId="33">#REF!</definedName>
    <definedName name="Excel_BuiltIn_Print_Area" localSheetId="34">#REF!</definedName>
    <definedName name="Excel_BuiltIn_Print_Area" localSheetId="38">#REF!</definedName>
    <definedName name="Excel_BuiltIn_Print_Area" localSheetId="39">#REF!</definedName>
    <definedName name="Excel_BuiltIn_Print_Area" localSheetId="40">#REF!</definedName>
    <definedName name="Excel_BuiltIn_Print_Area" localSheetId="42">#REF!</definedName>
    <definedName name="Excel_BuiltIn_Print_Area" localSheetId="43">#REF!</definedName>
    <definedName name="Excel_BuiltIn_Print_Area" localSheetId="44">#REF!</definedName>
    <definedName name="Excel_BuiltIn_Print_Area" localSheetId="45">#REF!</definedName>
    <definedName name="Excel_BuiltIn_Print_Area" localSheetId="46">#REF!</definedName>
    <definedName name="Excel_BuiltIn_Print_Area" localSheetId="51">#REF!</definedName>
    <definedName name="Excel_BuiltIn_Print_Area" localSheetId="0">#REF!</definedName>
    <definedName name="Excel_BuiltIn_Print_Area">#REF!</definedName>
    <definedName name="Excel_BuiltIn_Print_Area_1" localSheetId="1">#REF!</definedName>
    <definedName name="Excel_BuiltIn_Print_Area_1" localSheetId="2">#REF!</definedName>
    <definedName name="Excel_BuiltIn_Print_Area_1" localSheetId="3">#REF!</definedName>
    <definedName name="Excel_BuiltIn_Print_Area_1" localSheetId="5">#REF!</definedName>
    <definedName name="Excel_BuiltIn_Print_Area_1" localSheetId="6">#REF!</definedName>
    <definedName name="Excel_BuiltIn_Print_Area_1" localSheetId="7">#REF!</definedName>
    <definedName name="Excel_BuiltIn_Print_Area_1" localSheetId="8">#REF!</definedName>
    <definedName name="Excel_BuiltIn_Print_Area_1" localSheetId="9">#REF!</definedName>
    <definedName name="Excel_BuiltIn_Print_Area_1" localSheetId="10">#REF!</definedName>
    <definedName name="Excel_BuiltIn_Print_Area_1" localSheetId="11">#REF!</definedName>
    <definedName name="Excel_BuiltIn_Print_Area_1" localSheetId="12">#REF!</definedName>
    <definedName name="Excel_BuiltIn_Print_Area_1" localSheetId="13">#REF!</definedName>
    <definedName name="Excel_BuiltIn_Print_Area_1" localSheetId="14">#REF!</definedName>
    <definedName name="Excel_BuiltIn_Print_Area_1" localSheetId="15">#REF!</definedName>
    <definedName name="Excel_BuiltIn_Print_Area_1" localSheetId="16">#REF!</definedName>
    <definedName name="Excel_BuiltIn_Print_Area_1" localSheetId="17">#REF!</definedName>
    <definedName name="Excel_BuiltIn_Print_Area_1" localSheetId="18">#REF!</definedName>
    <definedName name="Excel_BuiltIn_Print_Area_1" localSheetId="19">#REF!</definedName>
    <definedName name="Excel_BuiltIn_Print_Area_1" localSheetId="20">#REF!</definedName>
    <definedName name="Excel_BuiltIn_Print_Area_1" localSheetId="21">#REF!</definedName>
    <definedName name="Excel_BuiltIn_Print_Area_1" localSheetId="22">#REF!</definedName>
    <definedName name="Excel_BuiltIn_Print_Area_1" localSheetId="24">#REF!</definedName>
    <definedName name="Excel_BuiltIn_Print_Area_1" localSheetId="27">#REF!</definedName>
    <definedName name="Excel_BuiltIn_Print_Area_1" localSheetId="28">#REF!</definedName>
    <definedName name="Excel_BuiltIn_Print_Area_1" localSheetId="29">#REF!</definedName>
    <definedName name="Excel_BuiltIn_Print_Area_1" localSheetId="30">#REF!</definedName>
    <definedName name="Excel_BuiltIn_Print_Area_1" localSheetId="33">#REF!</definedName>
    <definedName name="Excel_BuiltIn_Print_Area_1" localSheetId="34">#REF!</definedName>
    <definedName name="Excel_BuiltIn_Print_Area_1" localSheetId="38">#REF!</definedName>
    <definedName name="Excel_BuiltIn_Print_Area_1" localSheetId="39">#REF!</definedName>
    <definedName name="Excel_BuiltIn_Print_Area_1" localSheetId="40">#REF!</definedName>
    <definedName name="Excel_BuiltIn_Print_Area_1" localSheetId="42">#REF!</definedName>
    <definedName name="Excel_BuiltIn_Print_Area_1" localSheetId="43">#REF!</definedName>
    <definedName name="Excel_BuiltIn_Print_Area_1" localSheetId="44">#REF!</definedName>
    <definedName name="Excel_BuiltIn_Print_Area_1" localSheetId="45">#REF!</definedName>
    <definedName name="Excel_BuiltIn_Print_Area_1" localSheetId="46">#REF!</definedName>
    <definedName name="Excel_BuiltIn_Print_Area_1" localSheetId="51">#REF!</definedName>
    <definedName name="Excel_BuiltIn_Print_Area_1" localSheetId="0">#REF!</definedName>
    <definedName name="Excel_BuiltIn_Print_Area_1">#REF!</definedName>
    <definedName name="_xlnm.Print_Area" localSheetId="2">#REF!</definedName>
    <definedName name="_xlnm.Print_Area" localSheetId="3">#REF!</definedName>
    <definedName name="_xlnm.Print_Area" localSheetId="8">#REF!</definedName>
    <definedName name="_xlnm.Print_Area" localSheetId="10">'GPR-09'!$A$1:$AD$124</definedName>
    <definedName name="_xlnm.Print_Area" localSheetId="11">#REF!</definedName>
    <definedName name="_xlnm.Print_Area" localSheetId="12">#REF!</definedName>
    <definedName name="_xlnm.Print_Area" localSheetId="13">#REF!</definedName>
    <definedName name="_xlnm.Print_Area" localSheetId="15">#REF!</definedName>
    <definedName name="_xlnm.Print_Area" localSheetId="16">#REF!</definedName>
    <definedName name="_xlnm.Print_Area" localSheetId="18">#REF!</definedName>
    <definedName name="_xlnm.Print_Area" localSheetId="19">#REF!</definedName>
    <definedName name="_xlnm.Print_Area" localSheetId="20">#REF!</definedName>
    <definedName name="_xlnm.Print_Area" localSheetId="21">#REF!</definedName>
    <definedName name="_xlnm.Print_Area" localSheetId="22">#REF!</definedName>
    <definedName name="_xlnm.Print_Area" localSheetId="23">#REF!</definedName>
    <definedName name="_xlnm.Print_Area" localSheetId="24">#REF!</definedName>
    <definedName name="_xlnm.Print_Area" localSheetId="25">#REF!</definedName>
    <definedName name="_xlnm.Print_Area" localSheetId="26">'GPR-25'!$A$1:$R$61</definedName>
    <definedName name="_xlnm.Print_Area" localSheetId="27">'GPR-26'!$A$1:$R$74</definedName>
    <definedName name="_xlnm.Print_Area" localSheetId="28">'GPR-27'!$A$1:$R$37</definedName>
    <definedName name="_xlnm.Print_Area" localSheetId="29">'GPR-28'!$A$1:$R$37</definedName>
    <definedName name="_xlnm.Print_Area" localSheetId="30">'GPR-29'!$A$1:$R$30</definedName>
    <definedName name="_xlnm.Print_Area" localSheetId="31">#REF!</definedName>
    <definedName name="_xlnm.Print_Area" localSheetId="32">#REF!</definedName>
    <definedName name="_xlnm.Print_Area" localSheetId="33">#REF!</definedName>
    <definedName name="_xlnm.Print_Area" localSheetId="34">#REF!</definedName>
    <definedName name="_xlnm.Print_Area" localSheetId="38">#REF!</definedName>
    <definedName name="_xlnm.Print_Area" localSheetId="39">#REF!</definedName>
    <definedName name="_xlnm.Print_Area" localSheetId="40">#REF!</definedName>
    <definedName name="_xlnm.Print_Area" localSheetId="44">#REF!</definedName>
    <definedName name="_xlnm.Print_Area" localSheetId="50">#REF!</definedName>
    <definedName name="_xlnm.Print_Area" localSheetId="51">#REF!</definedName>
    <definedName name="_xlnm.Print_Area" localSheetId="0">#REF!</definedName>
    <definedName name="_xlnm.Print_Area">#REF!</definedName>
    <definedName name="Z_08443EEA_5125_489D_82E9_DA0D86280005_.wvu.PrintArea" localSheetId="10" hidden="1">'GPR-09'!$A$1:$AA$124</definedName>
    <definedName name="Z_08443EEA_5125_489D_82E9_DA0D86280005_.wvu.PrintTitles" localSheetId="10" hidden="1">'GPR-09'!$A$1:$IW$3</definedName>
    <definedName name="Z_0F1FEF03_89B3_4557_9738_4EC334DF1B95_.wvu.PrintArea" localSheetId="10" hidden="1">'GPR-09'!$A$1:$AA$124</definedName>
    <definedName name="Z_0F1FEF03_89B3_4557_9738_4EC334DF1B95_.wvu.PrintTitles" localSheetId="6" hidden="1">'GPR-05'!$A$1:$IV$4</definedName>
    <definedName name="Z_0F1FEF03_89B3_4557_9738_4EC334DF1B95_.wvu.PrintTitles" localSheetId="7" hidden="1">'GPR-06'!$A$1:$IV$5</definedName>
    <definedName name="Z_0F1FEF03_89B3_4557_9738_4EC334DF1B95_.wvu.PrintTitles" localSheetId="8" hidden="1">'GPR-07'!$A$1:$IK$5</definedName>
    <definedName name="Z_0F1FEF03_89B3_4557_9738_4EC334DF1B95_.wvu.PrintTitles" localSheetId="9" hidden="1">'GPR-08'!$A$1:$IV$4</definedName>
    <definedName name="Z_0F1FEF03_89B3_4557_9738_4EC334DF1B95_.wvu.PrintTitles" localSheetId="10" hidden="1">'GPR-09'!$A$1:$IW$3</definedName>
    <definedName name="Z_0F1FEF03_89B3_4557_9738_4EC334DF1B95_.wvu.Rows" localSheetId="1" hidden="1">'GPR-01'!#REF!</definedName>
    <definedName name="Z_2570955E_CC59_41B3_980A_F8E4740B2D57_.wvu.PrintArea" localSheetId="10" hidden="1">'GPR-09'!$A$1:$AA$124</definedName>
    <definedName name="Z_2570955E_CC59_41B3_980A_F8E4740B2D57_.wvu.PrintTitles" localSheetId="10" hidden="1">'GPR-09'!$A$1:$IW$3</definedName>
    <definedName name="Z_4639E77F_3F08_4717_B4AF_560129F01EC1_.wvu.Cols" localSheetId="5" hidden="1">'GPR-04'!#REF!</definedName>
    <definedName name="Z_58AD5A7E_D449_4D9A_8F1B_CAF38F4C59DD_.wvu.Cols" localSheetId="9" hidden="1">'GPR-08'!$AB$1:$AB$65589</definedName>
    <definedName name="Z_58AD5A7E_D449_4D9A_8F1B_CAF38F4C59DD_.wvu.PrintTitles" localSheetId="6" hidden="1">'GPR-05'!$A$1:$IV$4</definedName>
    <definedName name="Z_58AD5A7E_D449_4D9A_8F1B_CAF38F4C59DD_.wvu.PrintTitles" localSheetId="7" hidden="1">'GPR-06'!$A$1:$IV$5</definedName>
    <definedName name="Z_58AD5A7E_D449_4D9A_8F1B_CAF38F4C59DD_.wvu.PrintTitles" localSheetId="8" hidden="1">'GPR-07'!$A$1:$IK$5</definedName>
    <definedName name="Z_58AD5A7E_D449_4D9A_8F1B_CAF38F4C59DD_.wvu.PrintTitles" localSheetId="9" hidden="1">'GPR-08'!$A$1:$IV$4</definedName>
    <definedName name="Z_58AD5A7E_D449_4D9A_8F1B_CAF38F4C59DD_.wvu.Rows" localSheetId="1" hidden="1">'GPR-01'!#REF!</definedName>
    <definedName name="Z_D3995820_297D_49A5_AAE7_7C05EEEA6758_.wvu.PrintArea" localSheetId="10" hidden="1">'GPR-09'!$A$1:$AA$124</definedName>
    <definedName name="Z_D3995820_297D_49A5_AAE7_7C05EEEA6758_.wvu.PrintTitles" localSheetId="10" hidden="1">'GPR-09'!$A$1:$IW$3</definedName>
    <definedName name="Z_F7402C64_D71D_4D17_95FC_697E63DBFDA3_.wvu.Cols" localSheetId="5" hidden="1">'GPR-04'!$U:$X,'GPR-04'!#REF!,'GPR-04'!#REF!,'GPR-04'!#REF!,'GPR-04'!#REF!</definedName>
    <definedName name="Z_F7402C64_D71D_4D17_95FC_697E63DBFDA3_.wvu.Cols" localSheetId="9" hidden="1">'GPR-08'!$AB$1:$AB$65589</definedName>
    <definedName name="Z_F7402C64_D71D_4D17_95FC_697E63DBFDA3_.wvu.PrintArea" localSheetId="10" hidden="1">'GPR-09'!$A$1:$AA$124</definedName>
    <definedName name="Z_F7402C64_D71D_4D17_95FC_697E63DBFDA3_.wvu.PrintTitles" localSheetId="6" hidden="1">'GPR-05'!$A$1:$IV$4</definedName>
    <definedName name="Z_F7402C64_D71D_4D17_95FC_697E63DBFDA3_.wvu.PrintTitles" localSheetId="7" hidden="1">'GPR-06'!$A$1:$IV$5</definedName>
    <definedName name="Z_F7402C64_D71D_4D17_95FC_697E63DBFDA3_.wvu.PrintTitles" localSheetId="8" hidden="1">'GPR-07'!$A$1:$IK$5</definedName>
    <definedName name="Z_F7402C64_D71D_4D17_95FC_697E63DBFDA3_.wvu.PrintTitles" localSheetId="9" hidden="1">'GPR-08'!$A$1:$IV$4</definedName>
    <definedName name="Z_F7402C64_D71D_4D17_95FC_697E63DBFDA3_.wvu.PrintTitles" localSheetId="10" hidden="1">'GPR-09'!$A$1:$IW$3</definedName>
    <definedName name="Z_F7402C64_D71D_4D17_95FC_697E63DBFDA3_.wvu.Rows" localSheetId="1" hidden="1">'GPR-01'!#REF!</definedName>
    <definedName name="Z_F75F488F_8F9D_4269_9963_CD88C4D8BBCE_.wvu.Cols" localSheetId="5" hidden="1">'GPR-04'!$U:$X,'GPR-04'!#REF!,'GPR-04'!#REF!,'GPR-04'!#REF!,'GPR-04'!#REF!,'GPR-04'!#REF!,'GPR-04'!#REF!</definedName>
    <definedName name="Z_F8C2FB87_E63A_479E_AB8D_DE886A0C4E50_.wvu.Cols" localSheetId="5" hidden="1">'GPR-04'!$U:$X,'GPR-04'!$AN:$AN</definedName>
  </definedNames>
  <calcPr calcId="145621" fullPrecision="0"/>
  <customWorkbookViews>
    <customWorkbookView name="m.rakita - Personal View" guid="{F8C2FB87-E63A-479E-AB8D-DE886A0C4E50}" mergeInterval="0" personalView="1" xWindow="3" yWindow="29" windowWidth="1020" windowHeight="240" tabRatio="586" activeSheetId="1" showComments="commIndAndComment"/>
    <customWorkbookView name="SŠ - Personal View" guid="{F75F488F-8F9D-4269-9963-CD88C4D8BBCE}" mergeInterval="0" personalView="1" maximized="1" windowWidth="1020" windowHeight="566" tabRatio="586" activeSheetId="6"/>
  </customWorkbookViews>
</workbook>
</file>

<file path=xl/calcChain.xml><?xml version="1.0" encoding="utf-8"?>
<calcChain xmlns="http://schemas.openxmlformats.org/spreadsheetml/2006/main">
  <c r="AO93" i="1" l="1"/>
  <c r="AT148" i="1"/>
  <c r="K20" i="4" l="1"/>
  <c r="E31" i="53"/>
  <c r="E30" i="53"/>
  <c r="AM12" i="1" l="1"/>
  <c r="AM13" i="1"/>
  <c r="AM14" i="1"/>
  <c r="AM15" i="1"/>
  <c r="AM16" i="1"/>
  <c r="AM17" i="1"/>
  <c r="AM18" i="1"/>
  <c r="AM19" i="1"/>
  <c r="AM20" i="1"/>
  <c r="AM21" i="1"/>
  <c r="AM22" i="1"/>
  <c r="AM23" i="1"/>
  <c r="AM24" i="1"/>
  <c r="AM25" i="1"/>
  <c r="AM26" i="1"/>
  <c r="AM27" i="1"/>
  <c r="AM28" i="1"/>
  <c r="AM29" i="1"/>
  <c r="AM30" i="1"/>
  <c r="AM31" i="1"/>
  <c r="AM32" i="1"/>
  <c r="AM33" i="1"/>
  <c r="AM34" i="1"/>
  <c r="AM35" i="1"/>
  <c r="AM36" i="1"/>
  <c r="AM37" i="1"/>
  <c r="AM38" i="1"/>
  <c r="AM39" i="1"/>
  <c r="AM40" i="1"/>
  <c r="AM41" i="1"/>
  <c r="AM42" i="1"/>
  <c r="AM43" i="1"/>
  <c r="AM44" i="1"/>
  <c r="AM45" i="1"/>
  <c r="AM46" i="1"/>
  <c r="AM47" i="1"/>
  <c r="AM48" i="1"/>
  <c r="AM49" i="1"/>
  <c r="AM50" i="1"/>
  <c r="AM51" i="1"/>
  <c r="AM52" i="1"/>
  <c r="AM53" i="1"/>
  <c r="AM54" i="1"/>
  <c r="AM55" i="1"/>
  <c r="AM56" i="1"/>
  <c r="AM57" i="1"/>
  <c r="AM58" i="1"/>
  <c r="AM59" i="1"/>
  <c r="AM60" i="1"/>
  <c r="AM61" i="1"/>
  <c r="AM62" i="1"/>
  <c r="AM63" i="1"/>
  <c r="AM64" i="1"/>
  <c r="AM65" i="1"/>
  <c r="AM66" i="1"/>
  <c r="AM67" i="1"/>
  <c r="AM68" i="1"/>
  <c r="AM69" i="1"/>
  <c r="AM70" i="1"/>
  <c r="AM71" i="1"/>
  <c r="AM72" i="1"/>
  <c r="AM73" i="1"/>
  <c r="AM74" i="1"/>
  <c r="AM75" i="1"/>
  <c r="AM76" i="1"/>
  <c r="AM77" i="1"/>
  <c r="AM78" i="1"/>
  <c r="AM79" i="1"/>
  <c r="AM80" i="1"/>
  <c r="AM81" i="1"/>
  <c r="AM82" i="1"/>
  <c r="AM83" i="1"/>
  <c r="AM84" i="1"/>
  <c r="AM85" i="1"/>
  <c r="AM86" i="1"/>
  <c r="AM87" i="1"/>
  <c r="AM88" i="1"/>
  <c r="AM89" i="1"/>
  <c r="AM90" i="1"/>
  <c r="AM91" i="1"/>
  <c r="AM92" i="1"/>
  <c r="AM93" i="1"/>
  <c r="AM94" i="1"/>
  <c r="AM95" i="1"/>
  <c r="AM96" i="1"/>
  <c r="AM97" i="1"/>
  <c r="AM98" i="1"/>
  <c r="AM99" i="1"/>
  <c r="AM100" i="1"/>
  <c r="AM101" i="1"/>
  <c r="AM102" i="1"/>
  <c r="AM103" i="1"/>
  <c r="AM104" i="1"/>
  <c r="AM105" i="1"/>
  <c r="AM106" i="1"/>
  <c r="AM107" i="1"/>
  <c r="AM108" i="1"/>
  <c r="AM109" i="1"/>
  <c r="AM110" i="1"/>
  <c r="AM111" i="1"/>
  <c r="AM112" i="1"/>
  <c r="AM113" i="1"/>
  <c r="AM114" i="1"/>
  <c r="AM115" i="1"/>
  <c r="AM116" i="1"/>
  <c r="AM117" i="1"/>
  <c r="AM118" i="1"/>
  <c r="AM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T43" i="1"/>
  <c r="T44" i="1"/>
  <c r="T45" i="1"/>
  <c r="T46" i="1"/>
  <c r="T47" i="1"/>
  <c r="T48" i="1"/>
  <c r="T49" i="1"/>
  <c r="T50" i="1"/>
  <c r="T51" i="1"/>
  <c r="T52" i="1"/>
  <c r="T53" i="1"/>
  <c r="T54" i="1"/>
  <c r="T55" i="1"/>
  <c r="T56" i="1"/>
  <c r="T57" i="1"/>
  <c r="T58" i="1"/>
  <c r="T59" i="1"/>
  <c r="T60" i="1"/>
  <c r="T61" i="1"/>
  <c r="T62" i="1"/>
  <c r="T63" i="1"/>
  <c r="T64" i="1"/>
  <c r="T65" i="1"/>
  <c r="T66" i="1"/>
  <c r="T67" i="1"/>
  <c r="T68" i="1"/>
  <c r="T69" i="1"/>
  <c r="T70" i="1"/>
  <c r="T71" i="1"/>
  <c r="T72" i="1"/>
  <c r="T73" i="1"/>
  <c r="T74" i="1"/>
  <c r="T75" i="1"/>
  <c r="T76" i="1"/>
  <c r="T77" i="1"/>
  <c r="T78" i="1"/>
  <c r="T79" i="1"/>
  <c r="T80" i="1"/>
  <c r="T81" i="1"/>
  <c r="T82" i="1"/>
  <c r="T83" i="1"/>
  <c r="T84" i="1"/>
  <c r="T85" i="1"/>
  <c r="T86" i="1"/>
  <c r="T87" i="1"/>
  <c r="T88" i="1"/>
  <c r="T89" i="1"/>
  <c r="T90" i="1"/>
  <c r="T91" i="1"/>
  <c r="T92" i="1"/>
  <c r="T93" i="1"/>
  <c r="T94" i="1"/>
  <c r="T95" i="1"/>
  <c r="T96" i="1"/>
  <c r="T97" i="1"/>
  <c r="T98" i="1"/>
  <c r="T99" i="1"/>
  <c r="T100" i="1"/>
  <c r="T101" i="1"/>
  <c r="T102" i="1"/>
  <c r="T103" i="1"/>
  <c r="AO103" i="1" s="1"/>
  <c r="T104" i="1"/>
  <c r="AO104" i="1" s="1"/>
  <c r="T105" i="1"/>
  <c r="AO105" i="1" s="1"/>
  <c r="T106" i="1"/>
  <c r="AO106" i="1" s="1"/>
  <c r="T107" i="1"/>
  <c r="AO107" i="1" s="1"/>
  <c r="T108" i="1"/>
  <c r="AO108" i="1" s="1"/>
  <c r="T109" i="1"/>
  <c r="AO109" i="1" s="1"/>
  <c r="T110" i="1"/>
  <c r="AO110" i="1" s="1"/>
  <c r="T111" i="1"/>
  <c r="AO111" i="1" s="1"/>
  <c r="T112" i="1"/>
  <c r="AO112" i="1" s="1"/>
  <c r="T113" i="1"/>
  <c r="AO113" i="1" s="1"/>
  <c r="T114" i="1"/>
  <c r="AO114" i="1" s="1"/>
  <c r="T115" i="1"/>
  <c r="AO115" i="1" s="1"/>
  <c r="T116" i="1"/>
  <c r="AO116" i="1" s="1"/>
  <c r="T117" i="1"/>
  <c r="AO117" i="1" s="1"/>
  <c r="T118" i="1"/>
  <c r="AO118" i="1" s="1"/>
  <c r="T11" i="1"/>
  <c r="AO102" i="1" l="1"/>
  <c r="AO101" i="1"/>
  <c r="AO100" i="1"/>
  <c r="AO99" i="1"/>
  <c r="AO98" i="1"/>
  <c r="AO96" i="1"/>
  <c r="AO95" i="1"/>
  <c r="AO94" i="1"/>
  <c r="AO92" i="1"/>
  <c r="AO91" i="1"/>
  <c r="AO90" i="1"/>
  <c r="AO89" i="1"/>
  <c r="AO88" i="1"/>
  <c r="AO87" i="1"/>
  <c r="AO85" i="1"/>
  <c r="AO84" i="1"/>
  <c r="AO83" i="1"/>
  <c r="AO82" i="1"/>
  <c r="AO81" i="1"/>
  <c r="AO80" i="1"/>
  <c r="AO79" i="1"/>
  <c r="AO78" i="1"/>
  <c r="AO77" i="1"/>
  <c r="AO76" i="1"/>
  <c r="AO75" i="1"/>
  <c r="AO74" i="1"/>
  <c r="AO73" i="1"/>
  <c r="AO72" i="1"/>
  <c r="AO71" i="1"/>
  <c r="AO70" i="1"/>
  <c r="AO69" i="1"/>
  <c r="AO68" i="1"/>
  <c r="AO67" i="1"/>
  <c r="AO66" i="1"/>
  <c r="AO65" i="1"/>
  <c r="AO64" i="1"/>
  <c r="AO63" i="1"/>
  <c r="AO62" i="1"/>
  <c r="AO61" i="1"/>
  <c r="AO60" i="1"/>
  <c r="AO59" i="1"/>
  <c r="AO58" i="1"/>
  <c r="AO57" i="1"/>
  <c r="AO56" i="1"/>
  <c r="AO55" i="1"/>
  <c r="AO54" i="1"/>
  <c r="AO53" i="1"/>
  <c r="AO52" i="1"/>
  <c r="AO51" i="1"/>
  <c r="AO50" i="1"/>
  <c r="AO49" i="1"/>
  <c r="AO48" i="1"/>
  <c r="AO47" i="1"/>
  <c r="AO46" i="1"/>
  <c r="AO45" i="1"/>
  <c r="AO44" i="1"/>
  <c r="AO42" i="1"/>
  <c r="AO41" i="1"/>
  <c r="AO40" i="1"/>
  <c r="AO38" i="1"/>
  <c r="AO37" i="1"/>
  <c r="AO36" i="1"/>
  <c r="AO35" i="1"/>
  <c r="AO34" i="1"/>
  <c r="AO33" i="1"/>
  <c r="AB177" i="8"/>
  <c r="AB176" i="8"/>
  <c r="AB152" i="8"/>
  <c r="AB151" i="8"/>
  <c r="AB149" i="8"/>
  <c r="E191" i="8"/>
  <c r="E192" i="8"/>
  <c r="E193" i="8"/>
  <c r="E194" i="8"/>
  <c r="E195" i="8"/>
  <c r="E196" i="8"/>
  <c r="E197" i="8"/>
  <c r="E198" i="8"/>
  <c r="E199" i="8"/>
  <c r="E200" i="8"/>
  <c r="E201" i="8"/>
  <c r="E202" i="8"/>
  <c r="E203" i="8"/>
  <c r="E204" i="8"/>
  <c r="E205" i="8"/>
  <c r="E206" i="8"/>
  <c r="E207" i="8"/>
  <c r="E208" i="8"/>
  <c r="E209" i="8"/>
  <c r="E210" i="8"/>
  <c r="E211" i="8"/>
  <c r="E212" i="8"/>
  <c r="E176" i="8"/>
  <c r="E177" i="8"/>
  <c r="E178" i="8"/>
  <c r="E179" i="8"/>
  <c r="E180" i="8"/>
  <c r="E181" i="8"/>
  <c r="E182" i="8"/>
  <c r="E183" i="8"/>
  <c r="E184" i="8"/>
  <c r="E185" i="8"/>
  <c r="E186" i="8"/>
  <c r="E187" i="8"/>
  <c r="E188" i="8"/>
  <c r="E189" i="8"/>
  <c r="E190" i="8"/>
  <c r="E166" i="8"/>
  <c r="E167" i="8"/>
  <c r="E168" i="8"/>
  <c r="E149" i="8"/>
  <c r="E150" i="8"/>
  <c r="E151" i="8"/>
  <c r="E152" i="8"/>
  <c r="E153" i="8"/>
  <c r="E154" i="8"/>
  <c r="E155" i="8"/>
  <c r="E156" i="8"/>
  <c r="E157" i="8"/>
  <c r="E158" i="8"/>
  <c r="E159" i="8"/>
  <c r="E160" i="8"/>
  <c r="E161" i="8"/>
  <c r="E162" i="8"/>
  <c r="E163" i="8"/>
  <c r="E164" i="8"/>
  <c r="E165" i="8"/>
  <c r="D21" i="21" l="1"/>
  <c r="E21" i="21"/>
  <c r="F21" i="21"/>
  <c r="C55" i="19"/>
  <c r="D55" i="19"/>
  <c r="E55" i="19"/>
  <c r="F55" i="19"/>
  <c r="D33" i="19"/>
  <c r="E33" i="19"/>
  <c r="F33" i="19"/>
  <c r="AB86" i="8"/>
  <c r="E145" i="8"/>
  <c r="E146" i="8"/>
  <c r="E147" i="8"/>
  <c r="E148" i="8"/>
  <c r="E169" i="8"/>
  <c r="E170" i="8"/>
  <c r="E171" i="8"/>
  <c r="E172" i="8"/>
  <c r="E173" i="8"/>
  <c r="E174" i="8"/>
  <c r="E175" i="8"/>
  <c r="E134" i="8"/>
  <c r="E135" i="8"/>
  <c r="E136" i="8"/>
  <c r="E137" i="8"/>
  <c r="E138" i="8"/>
  <c r="E139" i="8"/>
  <c r="E140" i="8"/>
  <c r="E141" i="8"/>
  <c r="E142" i="8"/>
  <c r="E143" i="8"/>
  <c r="E144" i="8"/>
  <c r="E127" i="8"/>
  <c r="E128" i="8"/>
  <c r="E129" i="8"/>
  <c r="E130" i="8"/>
  <c r="E131" i="8"/>
  <c r="E132" i="8"/>
  <c r="E133" i="8"/>
  <c r="E111" i="8"/>
  <c r="E112" i="8"/>
  <c r="E113" i="8"/>
  <c r="E114" i="8"/>
  <c r="E115" i="8"/>
  <c r="E116" i="8"/>
  <c r="E117" i="8"/>
  <c r="E118" i="8"/>
  <c r="E119" i="8"/>
  <c r="E120" i="8"/>
  <c r="E121" i="8"/>
  <c r="E122" i="8"/>
  <c r="E123" i="8"/>
  <c r="E124" i="8"/>
  <c r="E125" i="8"/>
  <c r="E126" i="8"/>
  <c r="E85" i="8"/>
  <c r="E87" i="8"/>
  <c r="E88" i="8"/>
  <c r="E89" i="8"/>
  <c r="E90" i="8"/>
  <c r="E91" i="8"/>
  <c r="E92" i="8"/>
  <c r="E93" i="8"/>
  <c r="E94" i="8"/>
  <c r="E95" i="8"/>
  <c r="E96" i="8"/>
  <c r="E97" i="8"/>
  <c r="E98" i="8"/>
  <c r="E99" i="8"/>
  <c r="E100" i="8"/>
  <c r="E101" i="8"/>
  <c r="E102" i="8"/>
  <c r="E103" i="8"/>
  <c r="E104" i="8"/>
  <c r="E105" i="8"/>
  <c r="E106" i="8"/>
  <c r="E107" i="8"/>
  <c r="E108" i="8"/>
  <c r="E109" i="8"/>
  <c r="E110" i="8"/>
  <c r="E64" i="8"/>
  <c r="E65" i="8"/>
  <c r="E66" i="8"/>
  <c r="E67" i="8"/>
  <c r="E68" i="8"/>
  <c r="E69" i="8"/>
  <c r="E70" i="8"/>
  <c r="E71" i="8"/>
  <c r="E72" i="8"/>
  <c r="E73" i="8"/>
  <c r="E74" i="8"/>
  <c r="E75" i="8"/>
  <c r="E76" i="8"/>
  <c r="E77" i="8"/>
  <c r="E78" i="8"/>
  <c r="E79" i="8"/>
  <c r="E80" i="8"/>
  <c r="E81" i="8"/>
  <c r="E82" i="8"/>
  <c r="E83" i="8"/>
  <c r="E84" i="8"/>
  <c r="E32" i="8"/>
  <c r="E33" i="8"/>
  <c r="E34" i="8"/>
  <c r="E35" i="8"/>
  <c r="E36" i="8"/>
  <c r="E37" i="8"/>
  <c r="E38" i="8"/>
  <c r="E39" i="8"/>
  <c r="E40" i="8"/>
  <c r="E41" i="8"/>
  <c r="E42" i="8"/>
  <c r="E43" i="8"/>
  <c r="E44" i="8"/>
  <c r="E45" i="8"/>
  <c r="E46" i="8"/>
  <c r="E47" i="8"/>
  <c r="E48" i="8"/>
  <c r="E49" i="8"/>
  <c r="E50" i="8"/>
  <c r="E51" i="8"/>
  <c r="E52" i="8"/>
  <c r="E53" i="8"/>
  <c r="E54" i="8"/>
  <c r="E55" i="8"/>
  <c r="E56" i="8"/>
  <c r="E57" i="8"/>
  <c r="E58" i="8"/>
  <c r="E59" i="8"/>
  <c r="E60" i="8"/>
  <c r="E61" i="8"/>
  <c r="E62" i="8"/>
  <c r="E63" i="8"/>
  <c r="E6" i="8"/>
  <c r="E7" i="8"/>
  <c r="E8" i="8"/>
  <c r="E9" i="8"/>
  <c r="E10" i="8"/>
  <c r="E11" i="8"/>
  <c r="E12" i="8"/>
  <c r="E13" i="8"/>
  <c r="E14" i="8"/>
  <c r="E15" i="8"/>
  <c r="E16" i="8"/>
  <c r="E17" i="8"/>
  <c r="E18" i="8"/>
  <c r="E19" i="8"/>
  <c r="E20" i="8"/>
  <c r="E21" i="8"/>
  <c r="E22" i="8"/>
  <c r="E23" i="8"/>
  <c r="E24" i="8"/>
  <c r="E25" i="8"/>
  <c r="E26" i="8"/>
  <c r="E27" i="8"/>
  <c r="E28" i="8"/>
  <c r="E29" i="8"/>
  <c r="E30" i="8"/>
  <c r="E31" i="8"/>
  <c r="E5" i="8"/>
  <c r="U29" i="6" l="1"/>
  <c r="V29" i="6"/>
  <c r="U30" i="6"/>
  <c r="V30" i="6"/>
  <c r="R43" i="17"/>
  <c r="Q43" i="17"/>
  <c r="P43" i="17"/>
  <c r="O43" i="17"/>
  <c r="N43" i="17"/>
  <c r="M43" i="17"/>
  <c r="L43" i="17"/>
  <c r="K43" i="17"/>
  <c r="J43" i="17"/>
  <c r="I43" i="17"/>
  <c r="H43" i="17"/>
  <c r="G43" i="17"/>
  <c r="F43" i="17"/>
  <c r="E43" i="17"/>
  <c r="V28" i="6"/>
  <c r="U28" i="6"/>
  <c r="V23" i="6"/>
  <c r="V22" i="6"/>
  <c r="U23" i="6"/>
  <c r="V21" i="6"/>
  <c r="U21" i="6"/>
  <c r="H38" i="18" l="1"/>
  <c r="I38" i="18"/>
  <c r="J38" i="18"/>
  <c r="K38" i="18"/>
  <c r="L38" i="18"/>
  <c r="C38" i="18"/>
  <c r="D38" i="18"/>
  <c r="E38" i="18"/>
  <c r="F38" i="18"/>
  <c r="G6" i="18"/>
  <c r="G7" i="18"/>
  <c r="G8" i="18"/>
  <c r="G9" i="18"/>
  <c r="G10" i="18"/>
  <c r="G11" i="18"/>
  <c r="G12" i="18"/>
  <c r="G13" i="18"/>
  <c r="G14" i="18"/>
  <c r="G15" i="18"/>
  <c r="G16" i="18"/>
  <c r="G17" i="18"/>
  <c r="G18" i="18"/>
  <c r="G19" i="18"/>
  <c r="G20" i="18"/>
  <c r="G21" i="18"/>
  <c r="G22" i="18"/>
  <c r="G23" i="18"/>
  <c r="G24" i="18"/>
  <c r="G25" i="18"/>
  <c r="G26" i="18"/>
  <c r="G27" i="18"/>
  <c r="G28" i="18"/>
  <c r="G29" i="18"/>
  <c r="G30" i="18"/>
  <c r="G31" i="18"/>
  <c r="G32" i="18"/>
  <c r="G33" i="18"/>
  <c r="G34" i="18"/>
  <c r="G35" i="18"/>
  <c r="G36" i="18"/>
  <c r="G37" i="18"/>
  <c r="G5" i="18"/>
  <c r="W40" i="7"/>
  <c r="W41" i="7"/>
  <c r="W42" i="7"/>
  <c r="W27" i="7"/>
  <c r="W28" i="7"/>
  <c r="W29" i="7"/>
  <c r="W30" i="7"/>
  <c r="W31" i="7"/>
  <c r="W32" i="7"/>
  <c r="W33" i="7"/>
  <c r="W34" i="7"/>
  <c r="W35" i="7"/>
  <c r="W36" i="7"/>
  <c r="W37" i="7"/>
  <c r="W38" i="7"/>
  <c r="W39" i="7"/>
  <c r="W17" i="7"/>
  <c r="W18" i="7"/>
  <c r="W19" i="7"/>
  <c r="W20" i="7"/>
  <c r="W21" i="7"/>
  <c r="W22" i="7"/>
  <c r="W23" i="7"/>
  <c r="W24" i="7"/>
  <c r="W25" i="7"/>
  <c r="W26" i="7"/>
  <c r="W7" i="7"/>
  <c r="W8" i="7"/>
  <c r="W9" i="7"/>
  <c r="W10" i="7"/>
  <c r="W11" i="7"/>
  <c r="W12" i="7"/>
  <c r="W13" i="7"/>
  <c r="W14" i="7"/>
  <c r="W15" i="7"/>
  <c r="W16" i="7"/>
  <c r="W6" i="7"/>
  <c r="M42" i="7"/>
  <c r="P42" i="7" s="1"/>
  <c r="M39" i="7"/>
  <c r="P39" i="7" s="1"/>
  <c r="M40" i="7"/>
  <c r="P40" i="7" s="1"/>
  <c r="M41" i="7"/>
  <c r="P41" i="7" s="1"/>
  <c r="M34" i="7"/>
  <c r="P34" i="7" s="1"/>
  <c r="M35" i="7"/>
  <c r="P35" i="7" s="1"/>
  <c r="M36" i="7"/>
  <c r="P36" i="7" s="1"/>
  <c r="M37" i="7"/>
  <c r="P37" i="7" s="1"/>
  <c r="M38" i="7"/>
  <c r="P38" i="7" s="1"/>
  <c r="M22" i="7"/>
  <c r="P22" i="7" s="1"/>
  <c r="M23" i="7"/>
  <c r="P23" i="7" s="1"/>
  <c r="M24" i="7"/>
  <c r="P24" i="7" s="1"/>
  <c r="M25" i="7"/>
  <c r="P25" i="7" s="1"/>
  <c r="M26" i="7"/>
  <c r="P26" i="7" s="1"/>
  <c r="M27" i="7"/>
  <c r="P27" i="7" s="1"/>
  <c r="M28" i="7"/>
  <c r="P28" i="7" s="1"/>
  <c r="M29" i="7"/>
  <c r="P29" i="7" s="1"/>
  <c r="M30" i="7"/>
  <c r="P30" i="7" s="1"/>
  <c r="M31" i="7"/>
  <c r="P31" i="7" s="1"/>
  <c r="M32" i="7"/>
  <c r="P32" i="7" s="1"/>
  <c r="M33" i="7"/>
  <c r="P33" i="7" s="1"/>
  <c r="M16" i="7"/>
  <c r="P16" i="7" s="1"/>
  <c r="M17" i="7"/>
  <c r="P17" i="7" s="1"/>
  <c r="M18" i="7"/>
  <c r="P18" i="7" s="1"/>
  <c r="M19" i="7"/>
  <c r="P19" i="7" s="1"/>
  <c r="M20" i="7"/>
  <c r="P20" i="7" s="1"/>
  <c r="M21" i="7"/>
  <c r="P21" i="7" s="1"/>
  <c r="M13" i="7"/>
  <c r="P13" i="7" s="1"/>
  <c r="M14" i="7"/>
  <c r="P14" i="7" s="1"/>
  <c r="M15" i="7"/>
  <c r="P15" i="7" s="1"/>
  <c r="M7" i="7"/>
  <c r="P7" i="7" s="1"/>
  <c r="M8" i="7"/>
  <c r="P8" i="7" s="1"/>
  <c r="M9" i="7"/>
  <c r="P9" i="7" s="1"/>
  <c r="M10" i="7"/>
  <c r="P10" i="7" s="1"/>
  <c r="M11" i="7"/>
  <c r="P11" i="7" s="1"/>
  <c r="M12" i="7"/>
  <c r="P12" i="7" s="1"/>
  <c r="M6" i="7"/>
  <c r="P6" i="7" s="1"/>
  <c r="D41" i="47"/>
  <c r="G38" i="18" l="1"/>
  <c r="E41" i="47"/>
  <c r="K45" i="53"/>
  <c r="I32" i="53" l="1"/>
  <c r="I43" i="53" s="1"/>
  <c r="I25" i="53"/>
  <c r="V19" i="6" l="1"/>
  <c r="V20" i="6"/>
  <c r="V24" i="6"/>
  <c r="V26" i="6"/>
  <c r="V27" i="6"/>
  <c r="U19" i="6"/>
  <c r="U20" i="6"/>
  <c r="U22" i="6"/>
  <c r="U24" i="6"/>
  <c r="U26" i="6"/>
  <c r="U27" i="6"/>
  <c r="C19" i="47" l="1"/>
  <c r="F7" i="47" l="1"/>
  <c r="F6" i="47"/>
  <c r="F5" i="47"/>
  <c r="F4" i="47"/>
  <c r="F3" i="47"/>
  <c r="L69" i="54"/>
  <c r="P69" i="54"/>
  <c r="O69" i="54"/>
  <c r="N69" i="54"/>
  <c r="M69" i="54"/>
  <c r="K69" i="54"/>
  <c r="J69" i="54"/>
  <c r="I30" i="53"/>
  <c r="I31" i="53"/>
  <c r="I42" i="53" l="1"/>
  <c r="D17" i="47"/>
  <c r="D18" i="47"/>
  <c r="D15" i="47"/>
  <c r="D14" i="47"/>
  <c r="D16" i="47"/>
  <c r="AA148" i="1"/>
  <c r="AB148" i="1"/>
  <c r="AC148" i="1"/>
  <c r="AD148" i="1"/>
  <c r="AH148" i="1"/>
  <c r="AI148" i="1"/>
  <c r="AJ148" i="1"/>
  <c r="AL148" i="1"/>
  <c r="AM148" i="1"/>
  <c r="AN148" i="1"/>
  <c r="AO148" i="1"/>
  <c r="AP148" i="1"/>
  <c r="AQ148" i="1"/>
  <c r="AR148" i="1"/>
  <c r="AS148" i="1"/>
  <c r="Z148" i="1"/>
  <c r="G31" i="53"/>
  <c r="E42" i="53"/>
  <c r="G30" i="53"/>
  <c r="G213" i="8"/>
  <c r="C213" i="8"/>
  <c r="D213" i="8"/>
  <c r="F49" i="21"/>
  <c r="E49" i="21"/>
  <c r="D49" i="21"/>
  <c r="C49" i="21"/>
  <c r="K42" i="53" l="1"/>
  <c r="D19" i="47"/>
  <c r="K31" i="53"/>
  <c r="E19" i="43"/>
  <c r="F19" i="43"/>
  <c r="G19" i="43"/>
  <c r="H19" i="43"/>
  <c r="I19" i="43"/>
  <c r="J19" i="43"/>
  <c r="K19" i="43"/>
  <c r="L19" i="43"/>
  <c r="M19" i="43"/>
  <c r="D19" i="43"/>
  <c r="F58" i="53" l="1"/>
  <c r="K57" i="53"/>
  <c r="E57" i="53"/>
  <c r="K54" i="53"/>
  <c r="K53" i="53"/>
  <c r="K52" i="53"/>
  <c r="K51" i="53"/>
  <c r="K49" i="53"/>
  <c r="K48" i="53"/>
  <c r="K47" i="53"/>
  <c r="K46" i="53"/>
  <c r="K41" i="53"/>
  <c r="K39" i="53"/>
  <c r="K38" i="53"/>
  <c r="K37" i="53"/>
  <c r="K34" i="53"/>
  <c r="I29" i="53"/>
  <c r="G29" i="53"/>
  <c r="E29" i="53"/>
  <c r="K28" i="53"/>
  <c r="K27" i="53"/>
  <c r="K26" i="53"/>
  <c r="G25" i="53"/>
  <c r="G32" i="53" s="1"/>
  <c r="G33" i="53" s="1"/>
  <c r="E25" i="53"/>
  <c r="E32" i="53" s="1"/>
  <c r="K23" i="53"/>
  <c r="K22" i="53"/>
  <c r="I21" i="53"/>
  <c r="G21" i="53"/>
  <c r="E21" i="53"/>
  <c r="K20" i="53"/>
  <c r="K19" i="53"/>
  <c r="K18" i="53"/>
  <c r="I17" i="53"/>
  <c r="G17" i="53"/>
  <c r="E17" i="53"/>
  <c r="K16" i="53"/>
  <c r="K15" i="53"/>
  <c r="K14" i="53"/>
  <c r="I13" i="53"/>
  <c r="G13" i="53"/>
  <c r="E13" i="53"/>
  <c r="K12" i="53"/>
  <c r="K11" i="53"/>
  <c r="K10" i="53"/>
  <c r="I9" i="53"/>
  <c r="G9" i="53"/>
  <c r="K8" i="53"/>
  <c r="K7" i="53"/>
  <c r="K6" i="53"/>
  <c r="A3" i="53"/>
  <c r="E8" i="47"/>
  <c r="D8" i="47"/>
  <c r="C8" i="47"/>
  <c r="J43" i="46"/>
  <c r="I43" i="46"/>
  <c r="H43" i="46"/>
  <c r="G43" i="46"/>
  <c r="F43" i="46"/>
  <c r="E43" i="46"/>
  <c r="D43" i="46"/>
  <c r="C43" i="46"/>
  <c r="K21" i="46"/>
  <c r="J21" i="46"/>
  <c r="I21" i="46"/>
  <c r="H21" i="46"/>
  <c r="G21" i="46"/>
  <c r="F21" i="46"/>
  <c r="E21" i="46"/>
  <c r="D21" i="46"/>
  <c r="C21" i="46"/>
  <c r="L20" i="46"/>
  <c r="L19" i="46"/>
  <c r="L18" i="46"/>
  <c r="L17" i="46"/>
  <c r="L16" i="46"/>
  <c r="L15" i="46"/>
  <c r="L14" i="46"/>
  <c r="L13" i="46"/>
  <c r="L12" i="46"/>
  <c r="L11" i="46"/>
  <c r="L10" i="46"/>
  <c r="L9" i="46"/>
  <c r="L8" i="46"/>
  <c r="L7" i="46"/>
  <c r="L6" i="46"/>
  <c r="L5" i="46"/>
  <c r="L4" i="46"/>
  <c r="M34" i="29"/>
  <c r="M35" i="29"/>
  <c r="M36" i="29"/>
  <c r="M37" i="29"/>
  <c r="M38" i="29"/>
  <c r="M39" i="29"/>
  <c r="M40" i="29"/>
  <c r="M41" i="29"/>
  <c r="M42" i="29"/>
  <c r="E43" i="29"/>
  <c r="G43" i="29"/>
  <c r="I43" i="29"/>
  <c r="K43" i="29"/>
  <c r="P27" i="13"/>
  <c r="O27" i="13"/>
  <c r="C38" i="21"/>
  <c r="D38" i="21"/>
  <c r="E38" i="21"/>
  <c r="F38" i="21"/>
  <c r="D12" i="21"/>
  <c r="E12" i="21"/>
  <c r="F12" i="21"/>
  <c r="C12" i="21"/>
  <c r="C21" i="21"/>
  <c r="V7" i="6"/>
  <c r="K32" i="4"/>
  <c r="M20" i="12"/>
  <c r="S19" i="12"/>
  <c r="R23" i="12"/>
  <c r="Q23" i="12"/>
  <c r="P23" i="12"/>
  <c r="L23" i="12"/>
  <c r="K23" i="12"/>
  <c r="J23" i="12"/>
  <c r="I23" i="12"/>
  <c r="G23" i="12"/>
  <c r="F23" i="12"/>
  <c r="S22" i="12"/>
  <c r="M22" i="12"/>
  <c r="H22" i="12"/>
  <c r="S21" i="12"/>
  <c r="M21" i="12"/>
  <c r="H21" i="12"/>
  <c r="S20" i="12"/>
  <c r="H20" i="12"/>
  <c r="M19" i="12"/>
  <c r="H19" i="12"/>
  <c r="O31" i="6"/>
  <c r="E213" i="8"/>
  <c r="N148" i="1"/>
  <c r="O148" i="1"/>
  <c r="Q148" i="1"/>
  <c r="R148" i="1"/>
  <c r="S148" i="1"/>
  <c r="T148" i="1"/>
  <c r="L150" i="1" s="1"/>
  <c r="U148" i="1"/>
  <c r="V148" i="1"/>
  <c r="W148" i="1"/>
  <c r="X148" i="1"/>
  <c r="Y148" i="1"/>
  <c r="P148" i="1"/>
  <c r="H11" i="32"/>
  <c r="I11" i="32"/>
  <c r="J11" i="32"/>
  <c r="K11" i="32"/>
  <c r="L11" i="32"/>
  <c r="M11" i="32"/>
  <c r="G11" i="32"/>
  <c r="N6" i="32"/>
  <c r="N7" i="32"/>
  <c r="N8" i="32"/>
  <c r="N9" i="32"/>
  <c r="N10" i="32"/>
  <c r="N5" i="32"/>
  <c r="F46" i="31"/>
  <c r="G46" i="31"/>
  <c r="H46" i="31"/>
  <c r="I46" i="31"/>
  <c r="J46" i="31"/>
  <c r="E46" i="31"/>
  <c r="D55" i="30"/>
  <c r="E55" i="30"/>
  <c r="F55" i="30"/>
  <c r="G55" i="30"/>
  <c r="H55" i="30"/>
  <c r="I55" i="30"/>
  <c r="J55" i="30"/>
  <c r="K55" i="30"/>
  <c r="L55" i="30"/>
  <c r="M55" i="30"/>
  <c r="N55" i="30"/>
  <c r="O55" i="30"/>
  <c r="P55" i="30"/>
  <c r="C55" i="30"/>
  <c r="Q7" i="30"/>
  <c r="Q8" i="30"/>
  <c r="Q9" i="30"/>
  <c r="Q10" i="30"/>
  <c r="Q11" i="30"/>
  <c r="Q12" i="30"/>
  <c r="Q13" i="30"/>
  <c r="Q14" i="30"/>
  <c r="Q15" i="30"/>
  <c r="Q16" i="30"/>
  <c r="Q17" i="30"/>
  <c r="Q18" i="30"/>
  <c r="Q19" i="30"/>
  <c r="Q20" i="30"/>
  <c r="Q21" i="30"/>
  <c r="Q22" i="30"/>
  <c r="Q23" i="30"/>
  <c r="Q24" i="30"/>
  <c r="Q25" i="30"/>
  <c r="Q26" i="30"/>
  <c r="Q27" i="30"/>
  <c r="Q28" i="30"/>
  <c r="Q29" i="30"/>
  <c r="Q30" i="30"/>
  <c r="Q31" i="30"/>
  <c r="Q32" i="30"/>
  <c r="Q33" i="30"/>
  <c r="Q34" i="30"/>
  <c r="Q35" i="30"/>
  <c r="Q36" i="30"/>
  <c r="Q37" i="30"/>
  <c r="Q38" i="30"/>
  <c r="Q39" i="30"/>
  <c r="Q40" i="30"/>
  <c r="Q41" i="30"/>
  <c r="Q42" i="30"/>
  <c r="Q43" i="30"/>
  <c r="Q44" i="30"/>
  <c r="Q45" i="30"/>
  <c r="Q46" i="30"/>
  <c r="Q47" i="30"/>
  <c r="Q48" i="30"/>
  <c r="Q49" i="30"/>
  <c r="Q50" i="30"/>
  <c r="Q51" i="30"/>
  <c r="Q52" i="30"/>
  <c r="Q53" i="30"/>
  <c r="Q54" i="30"/>
  <c r="Q6" i="30"/>
  <c r="R18" i="12"/>
  <c r="Q18" i="12"/>
  <c r="P18" i="12"/>
  <c r="R13" i="12"/>
  <c r="Q13" i="12"/>
  <c r="P13" i="12"/>
  <c r="R8" i="12"/>
  <c r="Q8" i="12"/>
  <c r="P8" i="12"/>
  <c r="S17" i="12"/>
  <c r="S16" i="12"/>
  <c r="S15" i="12"/>
  <c r="S14" i="12"/>
  <c r="S12" i="12"/>
  <c r="S11" i="12"/>
  <c r="S10" i="12"/>
  <c r="S9" i="12"/>
  <c r="S7" i="12"/>
  <c r="S6" i="12"/>
  <c r="S5" i="12"/>
  <c r="S4" i="12"/>
  <c r="K8" i="12"/>
  <c r="J13" i="12"/>
  <c r="J18" i="12"/>
  <c r="L18" i="12"/>
  <c r="K18" i="12"/>
  <c r="I18" i="12"/>
  <c r="L13" i="12"/>
  <c r="K13" i="12"/>
  <c r="I13" i="12"/>
  <c r="L8" i="12"/>
  <c r="J8" i="12"/>
  <c r="I8" i="12"/>
  <c r="M17" i="12"/>
  <c r="M16" i="12"/>
  <c r="M15" i="12"/>
  <c r="M14" i="12"/>
  <c r="M12" i="12"/>
  <c r="M11" i="12"/>
  <c r="M10" i="12"/>
  <c r="M9" i="12"/>
  <c r="M7" i="12"/>
  <c r="M6" i="12"/>
  <c r="M5" i="12"/>
  <c r="M4" i="12"/>
  <c r="H16" i="12"/>
  <c r="H6" i="12"/>
  <c r="G18" i="12"/>
  <c r="P36" i="12"/>
  <c r="Q36" i="12"/>
  <c r="R36" i="12"/>
  <c r="S36" i="12"/>
  <c r="U36" i="12"/>
  <c r="V36" i="12"/>
  <c r="O36" i="12"/>
  <c r="J36" i="12"/>
  <c r="K36" i="12"/>
  <c r="L36" i="12"/>
  <c r="N36" i="12"/>
  <c r="I36" i="12"/>
  <c r="G36" i="12"/>
  <c r="H33" i="12"/>
  <c r="H34" i="12"/>
  <c r="H35" i="12"/>
  <c r="F36" i="12"/>
  <c r="H32" i="12"/>
  <c r="W33" i="12"/>
  <c r="W34" i="12"/>
  <c r="W35" i="12"/>
  <c r="W32" i="12"/>
  <c r="T33" i="12"/>
  <c r="T34" i="12"/>
  <c r="T35" i="12"/>
  <c r="T32" i="12"/>
  <c r="F18" i="12"/>
  <c r="G13" i="12"/>
  <c r="F13" i="12"/>
  <c r="H17" i="12"/>
  <c r="H15" i="12"/>
  <c r="H14" i="12"/>
  <c r="H12" i="12"/>
  <c r="H11" i="12"/>
  <c r="H10" i="12"/>
  <c r="H9" i="12"/>
  <c r="F8" i="12"/>
  <c r="G8" i="12"/>
  <c r="H7" i="12"/>
  <c r="H4" i="12"/>
  <c r="H5" i="12"/>
  <c r="J8" i="11"/>
  <c r="I55" i="7"/>
  <c r="V55" i="7"/>
  <c r="T55" i="7"/>
  <c r="S55" i="7"/>
  <c r="W55" i="7"/>
  <c r="P55" i="7"/>
  <c r="O55" i="7"/>
  <c r="M55" i="7"/>
  <c r="L55" i="7"/>
  <c r="X55" i="7"/>
  <c r="U55" i="7"/>
  <c r="Q55" i="7"/>
  <c r="N55" i="7"/>
  <c r="J55" i="7"/>
  <c r="K55" i="7"/>
  <c r="V5" i="6"/>
  <c r="V6" i="6"/>
  <c r="V8" i="6"/>
  <c r="V9" i="6"/>
  <c r="V10" i="6"/>
  <c r="V11" i="6"/>
  <c r="V12" i="6"/>
  <c r="V13" i="6"/>
  <c r="V14" i="6"/>
  <c r="V15" i="6"/>
  <c r="V16" i="6"/>
  <c r="V17" i="6"/>
  <c r="V18" i="6"/>
  <c r="U6" i="6"/>
  <c r="U7" i="6"/>
  <c r="U8" i="6"/>
  <c r="U9" i="6"/>
  <c r="U10" i="6"/>
  <c r="U11" i="6"/>
  <c r="U12" i="6"/>
  <c r="U13" i="6"/>
  <c r="U14" i="6"/>
  <c r="U15" i="6"/>
  <c r="U16" i="6"/>
  <c r="U17" i="6"/>
  <c r="U18" i="6"/>
  <c r="U5" i="6"/>
  <c r="N31" i="6"/>
  <c r="P31" i="6"/>
  <c r="Q31" i="6"/>
  <c r="R31" i="6"/>
  <c r="S31" i="6"/>
  <c r="T31" i="6"/>
  <c r="M31" i="6"/>
  <c r="L31" i="6"/>
  <c r="K31" i="6"/>
  <c r="P20" i="5"/>
  <c r="O22" i="5"/>
  <c r="K22" i="5"/>
  <c r="L22" i="5"/>
  <c r="M22" i="5"/>
  <c r="N22" i="5"/>
  <c r="P21" i="5"/>
  <c r="P19" i="5"/>
  <c r="J22" i="5"/>
  <c r="O13" i="5"/>
  <c r="P10" i="5"/>
  <c r="J10" i="5"/>
  <c r="K10" i="5"/>
  <c r="L10" i="5"/>
  <c r="M10" i="5"/>
  <c r="N10" i="5"/>
  <c r="I10" i="5"/>
  <c r="O9" i="5"/>
  <c r="N5" i="5"/>
  <c r="O7" i="5"/>
  <c r="Q7" i="5" s="1"/>
  <c r="O8" i="5"/>
  <c r="Q8" i="5" s="1"/>
  <c r="O6" i="5"/>
  <c r="Q6" i="5" s="1"/>
  <c r="K27" i="4"/>
  <c r="K26" i="4"/>
  <c r="K25" i="4"/>
  <c r="K19" i="4"/>
  <c r="K18" i="4"/>
  <c r="K16" i="4"/>
  <c r="K14" i="4"/>
  <c r="K10" i="4"/>
  <c r="K8" i="4"/>
  <c r="O4" i="5"/>
  <c r="Q4" i="5" s="1"/>
  <c r="O3" i="5"/>
  <c r="Q3" i="5" s="1"/>
  <c r="G5" i="5"/>
  <c r="G11" i="5" s="1"/>
  <c r="H5" i="5"/>
  <c r="H11" i="5" s="1"/>
  <c r="I5" i="5"/>
  <c r="J5" i="5"/>
  <c r="K5" i="5"/>
  <c r="L5" i="5"/>
  <c r="M5" i="5"/>
  <c r="P5" i="5"/>
  <c r="F5" i="5"/>
  <c r="F11" i="5" s="1"/>
  <c r="E43" i="4"/>
  <c r="F43" i="4"/>
  <c r="H43" i="4"/>
  <c r="I43" i="4"/>
  <c r="D43" i="4"/>
  <c r="C29" i="4"/>
  <c r="C30" i="4" s="1"/>
  <c r="D29" i="4"/>
  <c r="D30" i="4" s="1"/>
  <c r="E29" i="4"/>
  <c r="H29" i="4"/>
  <c r="I29" i="4"/>
  <c r="J29" i="4"/>
  <c r="J9" i="4"/>
  <c r="K28" i="4"/>
  <c r="K23" i="4"/>
  <c r="K21" i="4"/>
  <c r="K22" i="4"/>
  <c r="K15" i="4"/>
  <c r="K11" i="4"/>
  <c r="K12" i="4"/>
  <c r="K13" i="4"/>
  <c r="K5" i="4"/>
  <c r="H9" i="4"/>
  <c r="I9" i="4"/>
  <c r="F9" i="4"/>
  <c r="S151" i="1"/>
  <c r="S152" i="1" s="1"/>
  <c r="O42" i="33"/>
  <c r="AB213" i="8"/>
  <c r="Q213" i="8"/>
  <c r="O213" i="8"/>
  <c r="M213" i="8"/>
  <c r="K213" i="8"/>
  <c r="I213" i="8"/>
  <c r="AB212" i="8"/>
  <c r="AB175" i="8"/>
  <c r="AB174" i="8"/>
  <c r="AB173" i="8"/>
  <c r="AB172" i="8"/>
  <c r="AB171" i="8"/>
  <c r="AB170" i="8"/>
  <c r="AB169" i="8"/>
  <c r="AB165" i="8"/>
  <c r="AB153" i="8"/>
  <c r="AB150" i="8"/>
  <c r="AB148" i="8"/>
  <c r="AB147" i="8"/>
  <c r="AB146" i="8"/>
  <c r="AB145" i="8"/>
  <c r="AB144" i="8"/>
  <c r="AB143" i="8"/>
  <c r="AB142" i="8"/>
  <c r="AB141" i="8"/>
  <c r="AB140" i="8"/>
  <c r="AB139" i="8"/>
  <c r="AB138" i="8"/>
  <c r="AB137" i="8"/>
  <c r="AB136" i="8"/>
  <c r="AB135" i="8"/>
  <c r="AB134" i="8"/>
  <c r="AB133" i="8"/>
  <c r="AB132" i="8"/>
  <c r="AB131" i="8"/>
  <c r="AB130" i="8"/>
  <c r="AB129" i="8"/>
  <c r="AB128" i="8"/>
  <c r="AB127" i="8"/>
  <c r="AB126" i="8"/>
  <c r="AB125" i="8"/>
  <c r="AB124" i="8"/>
  <c r="AB123" i="8"/>
  <c r="AB122" i="8"/>
  <c r="AB121" i="8"/>
  <c r="AB120" i="8"/>
  <c r="AB119" i="8"/>
  <c r="AB118" i="8"/>
  <c r="AB117" i="8"/>
  <c r="AB116" i="8"/>
  <c r="AB115" i="8"/>
  <c r="AB114" i="8"/>
  <c r="AB113" i="8"/>
  <c r="AB112" i="8"/>
  <c r="AB111" i="8"/>
  <c r="AB110" i="8"/>
  <c r="AB109" i="8"/>
  <c r="AB108" i="8"/>
  <c r="AB107" i="8"/>
  <c r="AB106" i="8"/>
  <c r="AB105" i="8"/>
  <c r="AB104" i="8"/>
  <c r="AB103" i="8"/>
  <c r="AB102" i="8"/>
  <c r="AB101" i="8"/>
  <c r="AB100" i="8"/>
  <c r="AB99" i="8"/>
  <c r="AB98" i="8"/>
  <c r="AB97" i="8"/>
  <c r="AB96" i="8"/>
  <c r="AB95" i="8"/>
  <c r="AB94" i="8"/>
  <c r="AB93" i="8"/>
  <c r="AB92" i="8"/>
  <c r="AB91" i="8"/>
  <c r="AB90" i="8"/>
  <c r="AB89" i="8"/>
  <c r="AB88" i="8"/>
  <c r="AB87" i="8"/>
  <c r="AB85" i="8"/>
  <c r="AB84" i="8"/>
  <c r="AB83" i="8"/>
  <c r="AB82" i="8"/>
  <c r="AB81" i="8"/>
  <c r="AB80" i="8"/>
  <c r="AB79" i="8"/>
  <c r="AB78" i="8"/>
  <c r="AB77" i="8"/>
  <c r="AB76" i="8"/>
  <c r="AB75" i="8"/>
  <c r="AB74" i="8"/>
  <c r="AB73" i="8"/>
  <c r="AB72" i="8"/>
  <c r="AB71" i="8"/>
  <c r="AB70" i="8"/>
  <c r="AB69" i="8"/>
  <c r="AB68" i="8"/>
  <c r="AB67" i="8"/>
  <c r="AB66" i="8"/>
  <c r="AB65" i="8"/>
  <c r="AB64" i="8"/>
  <c r="AB63" i="8"/>
  <c r="AB62" i="8"/>
  <c r="AB61" i="8"/>
  <c r="AB60" i="8"/>
  <c r="AB59" i="8"/>
  <c r="AB58" i="8"/>
  <c r="AB57" i="8"/>
  <c r="AB56" i="8"/>
  <c r="AB55" i="8"/>
  <c r="AB54" i="8"/>
  <c r="AB53" i="8"/>
  <c r="AB52" i="8"/>
  <c r="AB51" i="8"/>
  <c r="AB50" i="8"/>
  <c r="AB49" i="8"/>
  <c r="AB48" i="8"/>
  <c r="AB47" i="8"/>
  <c r="AB46" i="8"/>
  <c r="AB45" i="8"/>
  <c r="AB44" i="8"/>
  <c r="AB43" i="8"/>
  <c r="AB42" i="8"/>
  <c r="AB41" i="8"/>
  <c r="AB40" i="8"/>
  <c r="AB39" i="8"/>
  <c r="AB38" i="8"/>
  <c r="AB37" i="8"/>
  <c r="AB36" i="8"/>
  <c r="AB35" i="8"/>
  <c r="AB34" i="8"/>
  <c r="AB33" i="8"/>
  <c r="AB32" i="8"/>
  <c r="AB31" i="8"/>
  <c r="AB30" i="8"/>
  <c r="AB29" i="8"/>
  <c r="AB28" i="8"/>
  <c r="AB27" i="8"/>
  <c r="AB26" i="8"/>
  <c r="AB25" i="8"/>
  <c r="AB24" i="8"/>
  <c r="AB23" i="8"/>
  <c r="AB22" i="8"/>
  <c r="AB21" i="8"/>
  <c r="AB20" i="8"/>
  <c r="AB19" i="8"/>
  <c r="AB18" i="8"/>
  <c r="AB17" i="8"/>
  <c r="AB16" i="8"/>
  <c r="AB15" i="8"/>
  <c r="AB14" i="8"/>
  <c r="AB13" i="8"/>
  <c r="AB12" i="8"/>
  <c r="AB11" i="8"/>
  <c r="AB10" i="8"/>
  <c r="AB9" i="8"/>
  <c r="AB8" i="8"/>
  <c r="AB7" i="8"/>
  <c r="AB6" i="8"/>
  <c r="AB5" i="8"/>
  <c r="D3" i="1"/>
  <c r="H214" i="8" l="1"/>
  <c r="K58" i="53"/>
  <c r="K59" i="53" s="1"/>
  <c r="K25" i="53"/>
  <c r="M25" i="12"/>
  <c r="I30" i="4"/>
  <c r="Q55" i="30"/>
  <c r="K17" i="53"/>
  <c r="H30" i="4"/>
  <c r="K29" i="53"/>
  <c r="U31" i="6"/>
  <c r="V31" i="6"/>
  <c r="F8" i="47"/>
  <c r="K28" i="12"/>
  <c r="F30" i="4"/>
  <c r="J30" i="4"/>
  <c r="P11" i="5"/>
  <c r="S8" i="12"/>
  <c r="S13" i="12"/>
  <c r="Q28" i="12"/>
  <c r="K13" i="53"/>
  <c r="K21" i="53"/>
  <c r="F28" i="12"/>
  <c r="G28" i="12"/>
  <c r="L28" i="12"/>
  <c r="S23" i="12"/>
  <c r="L21" i="46"/>
  <c r="K9" i="53"/>
  <c r="K32" i="53"/>
  <c r="K30" i="53"/>
  <c r="G43" i="53"/>
  <c r="E33" i="53"/>
  <c r="E43" i="53" s="1"/>
  <c r="I33" i="53"/>
  <c r="W36" i="12"/>
  <c r="H36" i="12"/>
  <c r="M26" i="12"/>
  <c r="O19" i="12"/>
  <c r="T19" i="12"/>
  <c r="M43" i="29"/>
  <c r="O34" i="29" s="1"/>
  <c r="H25" i="12"/>
  <c r="H27" i="12"/>
  <c r="H23" i="12"/>
  <c r="O14" i="12"/>
  <c r="T36" i="12"/>
  <c r="N11" i="5"/>
  <c r="L11" i="5"/>
  <c r="J11" i="5"/>
  <c r="M11" i="5"/>
  <c r="K11" i="5"/>
  <c r="O5" i="5"/>
  <c r="Q5" i="5" s="1"/>
  <c r="E30" i="4"/>
  <c r="J28" i="12"/>
  <c r="M24" i="12"/>
  <c r="J11" i="11"/>
  <c r="J14" i="11" s="1"/>
  <c r="O20" i="12"/>
  <c r="T21" i="12"/>
  <c r="T20" i="12"/>
  <c r="O21" i="12"/>
  <c r="I28" i="12"/>
  <c r="R28" i="12"/>
  <c r="H26" i="12"/>
  <c r="H24" i="12"/>
  <c r="O5" i="12"/>
  <c r="O7" i="12"/>
  <c r="O10" i="12"/>
  <c r="O12" i="12"/>
  <c r="O15" i="12"/>
  <c r="O17" i="12"/>
  <c r="T5" i="12"/>
  <c r="T7" i="12"/>
  <c r="T10" i="12"/>
  <c r="T12" i="12"/>
  <c r="T15" i="12"/>
  <c r="T17" i="12"/>
  <c r="H8" i="12"/>
  <c r="H13" i="12"/>
  <c r="H18" i="12"/>
  <c r="O18" i="12" s="1"/>
  <c r="O4" i="12"/>
  <c r="O6" i="12"/>
  <c r="O9" i="12"/>
  <c r="O11" i="12"/>
  <c r="O16" i="12"/>
  <c r="T6" i="12"/>
  <c r="T11" i="12"/>
  <c r="T14" i="12"/>
  <c r="T16" i="12"/>
  <c r="S18" i="12"/>
  <c r="T9" i="12"/>
  <c r="T4" i="12"/>
  <c r="P22" i="5"/>
  <c r="O10" i="5"/>
  <c r="I11" i="5"/>
  <c r="N11" i="32"/>
  <c r="J40" i="4"/>
  <c r="L151" i="1"/>
  <c r="L152" i="1" s="1"/>
  <c r="S150" i="1"/>
  <c r="O25" i="12" l="1"/>
  <c r="T25" i="12"/>
  <c r="T18" i="12"/>
  <c r="T13" i="12"/>
  <c r="M27" i="12"/>
  <c r="O27" i="12" s="1"/>
  <c r="O23" i="12"/>
  <c r="O26" i="12"/>
  <c r="T23" i="12"/>
  <c r="T8" i="12"/>
  <c r="O13" i="12"/>
  <c r="O11" i="5"/>
  <c r="K43" i="53"/>
  <c r="K60" i="53" s="1"/>
  <c r="K62" i="53" s="1"/>
  <c r="K64" i="53" s="1"/>
  <c r="G7" i="47"/>
  <c r="G4" i="47"/>
  <c r="G5" i="47"/>
  <c r="G6" i="47"/>
  <c r="G3" i="47"/>
  <c r="O8" i="12"/>
  <c r="B3" i="53"/>
  <c r="K33" i="53"/>
  <c r="C3" i="53" s="1"/>
  <c r="O35" i="29"/>
  <c r="O39" i="29"/>
  <c r="O37" i="29"/>
  <c r="O41" i="29"/>
  <c r="O36" i="29"/>
  <c r="O38" i="29"/>
  <c r="O40" i="29"/>
  <c r="O42" i="29"/>
  <c r="S27" i="12"/>
  <c r="O24" i="12"/>
  <c r="H28" i="12"/>
  <c r="T24" i="12"/>
  <c r="J42" i="4"/>
  <c r="D152" i="1"/>
  <c r="D150" i="1" s="1"/>
  <c r="G8" i="47" l="1"/>
  <c r="S28" i="12"/>
  <c r="T28" i="12" s="1"/>
  <c r="O28" i="12"/>
</calcChain>
</file>

<file path=xl/sharedStrings.xml><?xml version="1.0" encoding="utf-8"?>
<sst xmlns="http://schemas.openxmlformats.org/spreadsheetml/2006/main" count="7791" uniqueCount="2289">
  <si>
    <t>***</t>
  </si>
  <si>
    <t>Редни број</t>
  </si>
  <si>
    <t>С В Е Г А</t>
  </si>
  <si>
    <t>*</t>
  </si>
  <si>
    <t>Врста радног односа (1,2,3,4,5,6)</t>
  </si>
  <si>
    <t>Стручно звање (1,2,3)</t>
  </si>
  <si>
    <t>Да ли је приправник (за ДА-уписати број 1)</t>
  </si>
  <si>
    <t>Има ли часова за које нема потребну стр.спрему  (за  ДA- 1)</t>
  </si>
  <si>
    <t>Да ли је предсједник репрезентативног синдиката (за да-1)</t>
  </si>
  <si>
    <t>Директор школе</t>
  </si>
  <si>
    <t xml:space="preserve">Српски језик, математика  и страни језик  </t>
  </si>
  <si>
    <t>Школа:</t>
  </si>
  <si>
    <t>Име и презиме радника</t>
  </si>
  <si>
    <t>Предмет који наставник предаје                                  (за остале радника назив радног мјеста)</t>
  </si>
  <si>
    <t>Степен стручне спреме (1,3,4,5,6,7,8,9) за радно мјесто на којем ради</t>
  </si>
  <si>
    <t>Збирни проценат свих увећања плате                                                                                      по Посебном колективном уговору</t>
  </si>
  <si>
    <t>Платни коефицијент за обрачун плате                                                                          (са увећањем по колективном уговору)</t>
  </si>
  <si>
    <t>Остали општеобразовни и стручнотеоријски предмети</t>
  </si>
  <si>
    <t xml:space="preserve">Пракса у  занимањима IV степена техничких и стручних школа   </t>
  </si>
  <si>
    <t>Пракса у  занимањима III  степена техничких и стручних школа</t>
  </si>
  <si>
    <r>
      <t>Недјељни број часова осталих радника  (</t>
    </r>
    <r>
      <rPr>
        <b/>
        <sz val="10"/>
        <rFont val="Times New Roman"/>
        <family val="1"/>
      </rPr>
      <t>ван наставе</t>
    </r>
    <r>
      <rPr>
        <sz val="10"/>
        <rFont val="Times New Roman"/>
        <family val="1"/>
      </rPr>
      <t>)</t>
    </r>
  </si>
  <si>
    <t>Датум:</t>
  </si>
  <si>
    <t>Број одјељења</t>
  </si>
  <si>
    <t>Број свих  радника  (радни однос: 1,2,3,4)</t>
  </si>
  <si>
    <t xml:space="preserve">Норма часова за остале послове наставника </t>
  </si>
  <si>
    <t>Свега часова  за припрему (за све часове-и преко норме)</t>
  </si>
  <si>
    <t>Износ за остале послова наставника по часу редовне наставе</t>
  </si>
  <si>
    <t>Недјељна норма редовне наставе и припреме</t>
  </si>
  <si>
    <t>Просјечан износ за припрему редовнe  наставe (по часу)</t>
  </si>
  <si>
    <t>Пропорционална недјељна норма  редовнe  наставe</t>
  </si>
  <si>
    <r>
      <t xml:space="preserve">Индекс оптерећења радника  у 40-час. недјељи </t>
    </r>
    <r>
      <rPr>
        <b/>
        <sz val="9"/>
        <rFont val="Times New Roman"/>
        <family val="1"/>
      </rPr>
      <t xml:space="preserve"> (у норми), радни однос: 1,2,3,4</t>
    </r>
  </si>
  <si>
    <t>Број часова редовне наставе  по уговору  и часова припреме</t>
  </si>
  <si>
    <t>Број часова редовне наставе  допунског рада  и часова припреме</t>
  </si>
  <si>
    <t>Број часова редовне наставе  преко норме и часова припреме</t>
  </si>
  <si>
    <r>
      <t xml:space="preserve">Број часова  </t>
    </r>
    <r>
      <rPr>
        <b/>
        <sz val="9"/>
        <rFont val="Times New Roman"/>
        <family val="1"/>
      </rPr>
      <t>у норми</t>
    </r>
    <r>
      <rPr>
        <sz val="9"/>
        <rFont val="Times New Roman"/>
        <family val="1"/>
      </rPr>
      <t xml:space="preserve"> (сви часови у 40-часовној недјељи)</t>
    </r>
  </si>
  <si>
    <t>Платни коефицијент по Закону о платама (са умањењем за приправнике 20% и неверификоване 30%, чл. 17. Закона)</t>
  </si>
  <si>
    <t>Школска година</t>
  </si>
  <si>
    <t>Број  наставника                        (радни однос: 1,2,3,4)</t>
  </si>
  <si>
    <t>Бр. часова ред. наставе -укупно</t>
  </si>
  <si>
    <t>Број осталих радника                     (радника ван наставе)</t>
  </si>
  <si>
    <t>Број часова за припрему</t>
  </si>
  <si>
    <t>Бр. часова  редовне наставе и припреме</t>
  </si>
  <si>
    <r>
      <t xml:space="preserve">Збирни подаци о броју радника и часова  </t>
    </r>
    <r>
      <rPr>
        <b/>
        <sz val="9"/>
        <color indexed="8"/>
        <rFont val="Calibri"/>
        <family val="2"/>
      </rPr>
      <t>→</t>
    </r>
  </si>
  <si>
    <t xml:space="preserve">Бр. час. за остале послове наставника </t>
  </si>
  <si>
    <t>Бр. часова за разредништво</t>
  </si>
  <si>
    <t xml:space="preserve"> ГОДИШЊИ ПРОГРАМ РАДА</t>
  </si>
  <si>
    <t xml:space="preserve">за школску </t>
  </si>
  <si>
    <t>годину</t>
  </si>
  <si>
    <t>Подаци о средњој школи</t>
  </si>
  <si>
    <t>1.  Основни подаци о школи</t>
  </si>
  <si>
    <t>Шк. година</t>
  </si>
  <si>
    <t>Назив школе</t>
  </si>
  <si>
    <t>Мјесто</t>
  </si>
  <si>
    <t>Улица и број</t>
  </si>
  <si>
    <t>е-маил</t>
  </si>
  <si>
    <t>Телефон</t>
  </si>
  <si>
    <t>Фах</t>
  </si>
  <si>
    <t>Радно мјесто</t>
  </si>
  <si>
    <t>Име и презиме</t>
  </si>
  <si>
    <t>Мобилни телефон</t>
  </si>
  <si>
    <t>Телефон у школи</t>
  </si>
  <si>
    <t>Помоћник директора школе</t>
  </si>
  <si>
    <t>Педагог</t>
  </si>
  <si>
    <t>Психолог</t>
  </si>
  <si>
    <t>Социјални радник</t>
  </si>
  <si>
    <t>Секретар</t>
  </si>
  <si>
    <t>Рачуновођа</t>
  </si>
  <si>
    <t>Свега ученика у школи</t>
  </si>
  <si>
    <t>Свега одјељења у школи</t>
  </si>
  <si>
    <t>(уписују се подаци само за редовне ученике и подаци за број одјељења без група и класа)</t>
  </si>
  <si>
    <t>Број зграда у којим се изводи настава   →</t>
  </si>
  <si>
    <t>Број смјена</t>
  </si>
  <si>
    <t>Број одјељења по смјенама</t>
  </si>
  <si>
    <t xml:space="preserve">I смјена </t>
  </si>
  <si>
    <t xml:space="preserve">II смјена </t>
  </si>
  <si>
    <t>Подаци о власништву учионичког простора</t>
  </si>
  <si>
    <t xml:space="preserve">1-Школа има властити учионички простор                           </t>
  </si>
  <si>
    <t xml:space="preserve">2-Простор је заједнички за више школа                                                         </t>
  </si>
  <si>
    <t xml:space="preserve">3-Школа користи простор друге школе                                    </t>
  </si>
  <si>
    <t xml:space="preserve">4-Школа има и свог простора и другог правног лица           </t>
  </si>
  <si>
    <t>Подаци о библиотеци</t>
  </si>
  <si>
    <t xml:space="preserve">Број књига </t>
  </si>
  <si>
    <t xml:space="preserve">1-Једна школа је власник и сама је користи          </t>
  </si>
  <si>
    <t xml:space="preserve">Број некњижне грађе </t>
  </si>
  <si>
    <t xml:space="preserve">2-Једна школа је власник а више шк. је користи  </t>
  </si>
  <si>
    <t xml:space="preserve">3-Више школа су власници и користе је               </t>
  </si>
  <si>
    <t>Површина</t>
  </si>
  <si>
    <t xml:space="preserve">4-Школа нема и не користи библиотеку             </t>
  </si>
  <si>
    <t>Подаци о фискултурној сали</t>
  </si>
  <si>
    <t>1-школа има властиту фискултурну салу прописане величине</t>
  </si>
  <si>
    <t xml:space="preserve">2-школа има властиту фискултурну салу мање величине од прописане </t>
  </si>
  <si>
    <t>3-више школа имају и користе заједничку салу</t>
  </si>
  <si>
    <t>4-школа јкористи градску дворану или другу изнајмљену салу</t>
  </si>
  <si>
    <t>5-школа нема и не корист фискултурну салу</t>
  </si>
  <si>
    <t>Подаци о гријању</t>
  </si>
  <si>
    <t>1-школа има властито централно гријање на тврдо гориво</t>
  </si>
  <si>
    <t>2-школа има властито централно гријање које није на тврдо гориво</t>
  </si>
  <si>
    <t>3-школа има  централно гријање на тврдо гориво заједно са другом школом</t>
  </si>
  <si>
    <t>4-школа је прикључена на градско централно гријање или неког другог власника централног гријања</t>
  </si>
  <si>
    <t xml:space="preserve">2. Број радника по радним мјестима и стручној спреми </t>
  </si>
  <si>
    <t xml:space="preserve">Назив радног мјеста </t>
  </si>
  <si>
    <t xml:space="preserve">Број радника по радним мјестима и стручној  спреми </t>
  </si>
  <si>
    <t>Свега радника</t>
  </si>
  <si>
    <t>НК,        0Ш,    ПК</t>
  </si>
  <si>
    <t>КВ</t>
  </si>
  <si>
    <t>ССС</t>
  </si>
  <si>
    <t>ВКВ</t>
  </si>
  <si>
    <t>ВШ</t>
  </si>
  <si>
    <t>ВСС</t>
  </si>
  <si>
    <t>Мр</t>
  </si>
  <si>
    <t>Др</t>
  </si>
  <si>
    <t>Наставници на неодређено</t>
  </si>
  <si>
    <t>Наставници на одређено</t>
  </si>
  <si>
    <r>
      <t xml:space="preserve">Наставници других школа </t>
    </r>
    <r>
      <rPr>
        <sz val="9"/>
        <rFont val="Times New Roman"/>
        <family val="1"/>
      </rPr>
      <t>(допуна)</t>
    </r>
  </si>
  <si>
    <t>Наставници са допунским радом</t>
  </si>
  <si>
    <t>Свега наставника у школи</t>
  </si>
  <si>
    <t>Директор</t>
  </si>
  <si>
    <t>Помоћник директора</t>
  </si>
  <si>
    <t>Дефектолог</t>
  </si>
  <si>
    <t>Библиотекар</t>
  </si>
  <si>
    <t>Финансијски радник, благајник</t>
  </si>
  <si>
    <t>Административни радник</t>
  </si>
  <si>
    <t>Оператер, програмер, сервисер</t>
  </si>
  <si>
    <t>Лаборант, сарадник у настави</t>
  </si>
  <si>
    <t>Економ</t>
  </si>
  <si>
    <t>Домар</t>
  </si>
  <si>
    <t>Ложач</t>
  </si>
  <si>
    <t>Ноћни чувар</t>
  </si>
  <si>
    <t>Чистачица</t>
  </si>
  <si>
    <t>Свега радника ван наставе</t>
  </si>
  <si>
    <t>СВЕГА РАДНИКА У ШКОЛИ</t>
  </si>
  <si>
    <t>Наставници по уговору</t>
  </si>
  <si>
    <t>Број наставника без прописане                                                                                                                     стручне спреме</t>
  </si>
  <si>
    <t>2а. Број стручних сарадника</t>
  </si>
  <si>
    <t xml:space="preserve">      Стручни сарадник</t>
  </si>
  <si>
    <t>Свега</t>
  </si>
  <si>
    <t>Свега стручних сарадника</t>
  </si>
  <si>
    <t>3. Број наставника по радном односу и стручној спреми</t>
  </si>
  <si>
    <t>Радни однос</t>
  </si>
  <si>
    <t xml:space="preserve">НК, ОШ, ПК </t>
  </si>
  <si>
    <t>ПК</t>
  </si>
  <si>
    <t>Свега                            радника</t>
  </si>
  <si>
    <t>Збир година стажа 01.09. текуће године</t>
  </si>
  <si>
    <t>Просјек година стажа</t>
  </si>
  <si>
    <t xml:space="preserve">Број осталих радника  на неодређено </t>
  </si>
  <si>
    <t>Број осталих радника  на одређено</t>
  </si>
  <si>
    <t>Свега осталих радника</t>
  </si>
  <si>
    <t xml:space="preserve">Број наставника са радним односом на неодређено </t>
  </si>
  <si>
    <t xml:space="preserve">Број наставника са радним односом на одређено </t>
  </si>
  <si>
    <t>Број наставника других школа који допуњавају норму</t>
  </si>
  <si>
    <t xml:space="preserve">Број наставника по основу допунског рада </t>
  </si>
  <si>
    <t xml:space="preserve">Свега наставника у школи (4)+(5)+(6)+(7)        </t>
  </si>
  <si>
    <t xml:space="preserve">Свега радника у школи (3)+(8)                                    </t>
  </si>
  <si>
    <t>Број наставника по уговору  о повременим и привременим пословима</t>
  </si>
  <si>
    <t>3a. Број наставника општеобраз. предмета, стручно-теоријских предмета и практичне наставе</t>
  </si>
  <si>
    <t>Наставници по групама предмета</t>
  </si>
  <si>
    <t>Број наставника општеобразовних предмета</t>
  </si>
  <si>
    <t>Број наставника стручно-теоријске наставе</t>
  </si>
  <si>
    <t>Број наставника практичне наставе</t>
  </si>
  <si>
    <t xml:space="preserve">Свега наставника </t>
  </si>
  <si>
    <t>Гимназија-струка</t>
  </si>
  <si>
    <t xml:space="preserve">Шифра смјера-занимања </t>
  </si>
  <si>
    <t>Степен (ар.бр.)</t>
  </si>
  <si>
    <t xml:space="preserve">Планиран упис у  I разред </t>
  </si>
  <si>
    <t>I                                                                                                                                                                                                                                                          разр</t>
  </si>
  <si>
    <t>II                                                                                                                         разред</t>
  </si>
  <si>
    <t>III    разред</t>
  </si>
  <si>
    <t>IV    разред</t>
  </si>
  <si>
    <t>Завршни разреди</t>
  </si>
  <si>
    <t>Смјер-занимање</t>
  </si>
  <si>
    <t>одј.</t>
  </si>
  <si>
    <t>учен.</t>
  </si>
  <si>
    <t xml:space="preserve">Свега ученика и одјељења </t>
  </si>
  <si>
    <t>6. Недјељни број часова  редовне наставе по одјељењима</t>
  </si>
  <si>
    <t>Разред (уписати арапским бројем)</t>
  </si>
  <si>
    <t>Одјељење</t>
  </si>
  <si>
    <t>Свега ученика у одјељењу</t>
  </si>
  <si>
    <t xml:space="preserve"> Шифра занимања</t>
  </si>
  <si>
    <t>Занимање-смјер</t>
  </si>
  <si>
    <r>
      <t xml:space="preserve">Број часова недјељно у одјељењу по наставном плану </t>
    </r>
    <r>
      <rPr>
        <b/>
        <sz val="9"/>
        <color indexed="8"/>
        <rFont val="Times New Roman"/>
        <family val="1"/>
      </rPr>
      <t xml:space="preserve">за једно (прво) занимање  и једну групу </t>
    </r>
  </si>
  <si>
    <t>Број часова недјељно  са одобреним часовима за друго занимање  и другу групу (укупан број  по распореду)</t>
  </si>
  <si>
    <t>Шифра за струку (гимназију)</t>
  </si>
  <si>
    <t>Шифра за степен занимања (смјера)</t>
  </si>
  <si>
    <t xml:space="preserve">Шифра за занимање (смјер) </t>
  </si>
  <si>
    <t xml:space="preserve">Српски језик, математика и страни језик           </t>
  </si>
  <si>
    <t>Општеобразовни и стручно теоријски предмети</t>
  </si>
  <si>
    <t>Број часова практичне наставе  у IV степену                                            (за  једно занимање или једну групу)</t>
  </si>
  <si>
    <t>Број часова практичне наставе  у III степену                           (за  једно занимање или једну групу)</t>
  </si>
  <si>
    <t>Свега часова недјељно                                                                  по наставном плану</t>
  </si>
  <si>
    <t>Број часова праксе у  IV степену која се изводи у школи   (за једно занимање,  једну групу )</t>
  </si>
  <si>
    <t>Број часова праксе у  III степену која се изводи у школи   (за једно занимање,  једну групу )</t>
  </si>
  <si>
    <t xml:space="preserve">Свега часова недјељно  у школи                                                                 за једно занимање, једну групу  </t>
  </si>
  <si>
    <t>Број часова праксе ван школе                                                                  за једно занимање, једну групу</t>
  </si>
  <si>
    <t xml:space="preserve">Српски језик, математика  и страни језик                                   </t>
  </si>
  <si>
    <t>Остали општеобразовни и стручно теоријски предмети (сем праксе)</t>
  </si>
  <si>
    <t>Практична настава  која се изводи у                                  IV степену  (само часови у школи)</t>
  </si>
  <si>
    <t>Практична настава која се изводи у                                  III степену (само часови у школи)</t>
  </si>
  <si>
    <t>Свега часова недјељно                                                                                                                                   који се реализују у школи</t>
  </si>
  <si>
    <t>Број часова праксе ван  школе                                                                 за једну групу</t>
  </si>
  <si>
    <t>Недјељни број часова</t>
  </si>
  <si>
    <t>Списак предмета које наставник предаје</t>
  </si>
  <si>
    <t>Свега часова из предмета</t>
  </si>
  <si>
    <r>
      <t xml:space="preserve">Настава за коју наставник </t>
    </r>
    <r>
      <rPr>
        <b/>
        <sz val="9"/>
        <rFont val="Times New Roman"/>
        <family val="1"/>
      </rPr>
      <t>има</t>
    </r>
    <r>
      <rPr>
        <sz val="9"/>
        <rFont val="Times New Roman"/>
        <family val="1"/>
      </rPr>
      <t xml:space="preserve">                                                                                                                 прописану стручну спрему</t>
    </r>
  </si>
  <si>
    <r>
      <t xml:space="preserve">Настава за коју наставник </t>
    </r>
    <r>
      <rPr>
        <b/>
        <sz val="9"/>
        <rFont val="Times New Roman"/>
        <family val="1"/>
      </rPr>
      <t xml:space="preserve">нема                                                                                                             </t>
    </r>
    <r>
      <rPr>
        <sz val="9"/>
        <rFont val="Times New Roman"/>
        <family val="1"/>
      </rPr>
      <t>прописану стручну спрему</t>
    </r>
  </si>
  <si>
    <t>Свега часова</t>
  </si>
  <si>
    <t>Верификованих</t>
  </si>
  <si>
    <t>Неверификованих</t>
  </si>
  <si>
    <t>Свега седмично</t>
  </si>
  <si>
    <t>Број часова</t>
  </si>
  <si>
    <t>С в е г а</t>
  </si>
  <si>
    <t>СВЕГА</t>
  </si>
  <si>
    <t>Степен стр. спреме (1,2,3,4,5,6,7,8,9)</t>
  </si>
  <si>
    <t>Звање на основу унапређења (1,2,3)</t>
  </si>
  <si>
    <t>Да ли је положио стр. испит (за не-1)</t>
  </si>
  <si>
    <t>Да ли је верификован за рад (за не-1)</t>
  </si>
  <si>
    <t>Мјесто и општина рођења</t>
  </si>
  <si>
    <t>Дан,  мјесец и година рођења</t>
  </si>
  <si>
    <t>Јединствен матични број  (ЈМБГ)</t>
  </si>
  <si>
    <t>Тачан назив завршене школе (назив узети из дипломе)</t>
  </si>
  <si>
    <t>Мјесто завршетка школе</t>
  </si>
  <si>
    <t>Дан,  мјесец и година завршетка школе</t>
  </si>
  <si>
    <t>Тачан назив звања                       уписаног у дипломи</t>
  </si>
  <si>
    <t>ДАн, мјесец и година заснивања радног односа (последњег) у садашњој школи</t>
  </si>
  <si>
    <t>Пуне године стажа у просвјети 01.09.</t>
  </si>
  <si>
    <t>Стаж (сав) уписан у радну књижицу  (године, мјесеци, дани ) на дан  01.09. текуће шк. године без увећања борачког стажа</t>
  </si>
  <si>
    <t>*****</t>
  </si>
  <si>
    <t>Срби</t>
  </si>
  <si>
    <t>Хрвати</t>
  </si>
  <si>
    <t>Бошњаци</t>
  </si>
  <si>
    <t>Остали</t>
  </si>
  <si>
    <t>Наставници</t>
  </si>
  <si>
    <t>Остали радници</t>
  </si>
  <si>
    <t>редни број</t>
  </si>
  <si>
    <t>Намјена (опис)</t>
  </si>
  <si>
    <t>Број</t>
  </si>
  <si>
    <t>Опремљеност</t>
  </si>
  <si>
    <t>Напомена</t>
  </si>
  <si>
    <t>а</t>
  </si>
  <si>
    <t>б</t>
  </si>
  <si>
    <t>в</t>
  </si>
  <si>
    <t>Универзалне учионоце (за све предмете)</t>
  </si>
  <si>
    <t xml:space="preserve">Специјализоване учионице и кабинети (за поједине предмете) </t>
  </si>
  <si>
    <t xml:space="preserve">Школске радионице за практичну наставу </t>
  </si>
  <si>
    <t>Фискултурна сала</t>
  </si>
  <si>
    <t>Свега учионичког простора</t>
  </si>
  <si>
    <t>Библиотека</t>
  </si>
  <si>
    <t>Остали затворени простор</t>
  </si>
  <si>
    <t>Свега затвореног простора   (1)+(2)+(3)+(4)+(5)+(6)</t>
  </si>
  <si>
    <t>Игралишта</t>
  </si>
  <si>
    <t>Остали отворени школски простор</t>
  </si>
  <si>
    <t xml:space="preserve">              Свега школског простора</t>
  </si>
  <si>
    <t>%</t>
  </si>
  <si>
    <t>UKUPNO</t>
  </si>
  <si>
    <t>I</t>
  </si>
  <si>
    <t>II</t>
  </si>
  <si>
    <t>III</t>
  </si>
  <si>
    <t>IV</t>
  </si>
  <si>
    <t>V</t>
  </si>
  <si>
    <t>СВЕУКУПНО</t>
  </si>
  <si>
    <t>IX</t>
  </si>
  <si>
    <t>X</t>
  </si>
  <si>
    <t>XI</t>
  </si>
  <si>
    <t>XII</t>
  </si>
  <si>
    <t>VI</t>
  </si>
  <si>
    <t>VIII</t>
  </si>
  <si>
    <t>ИТАЛИЈАНСКИ ЈЕЗИК</t>
  </si>
  <si>
    <t>РУСКИ ЈЕЗИК</t>
  </si>
  <si>
    <t>ЛАТИНСКИ ЈЕЗИК</t>
  </si>
  <si>
    <r>
      <t xml:space="preserve">Површина школског простора           </t>
    </r>
    <r>
      <rPr>
        <sz val="10"/>
        <rFont val="Calibri"/>
        <family val="2"/>
      </rPr>
      <t>→</t>
    </r>
  </si>
  <si>
    <t>Отвореног</t>
  </si>
  <si>
    <t>Затвореног</t>
  </si>
  <si>
    <r>
      <t>м</t>
    </r>
    <r>
      <rPr>
        <vertAlign val="superscript"/>
        <sz val="10"/>
        <rFont val="Times New Roman"/>
        <family val="1"/>
      </rPr>
      <t>2</t>
    </r>
  </si>
  <si>
    <t>Роми</t>
  </si>
  <si>
    <t>8a.  Национална структура радника</t>
  </si>
  <si>
    <t>5.  Број ученика и одјељења по струкама (занимањима) и  смјеровима</t>
  </si>
  <si>
    <r>
      <t xml:space="preserve">04. Списак радника са недјељним  бројем  часова </t>
    </r>
    <r>
      <rPr>
        <b/>
        <u/>
        <sz val="11"/>
        <rFont val="Times New Roman"/>
        <family val="1"/>
      </rPr>
      <t xml:space="preserve"> у 40-часовној радној недјељи</t>
    </r>
    <r>
      <rPr>
        <b/>
        <sz val="11"/>
        <rFont val="Times New Roman"/>
        <family val="1"/>
      </rPr>
      <t xml:space="preserve">  </t>
    </r>
  </si>
  <si>
    <t>Пуне године живота 01.09. текуће школске године</t>
  </si>
  <si>
    <t>НПП по којем школа ради</t>
  </si>
  <si>
    <t>Акти донесени на нивоу школе:</t>
  </si>
  <si>
    <t>Број наставника</t>
  </si>
  <si>
    <t>VII</t>
  </si>
  <si>
    <t>ДИНАМИКА РЕАЛИЗАЦИЈЕ</t>
  </si>
  <si>
    <t>САДРЖАЈИ ПРОГРАМА</t>
  </si>
  <si>
    <t xml:space="preserve"> ВРЛО ДОБРО</t>
  </si>
  <si>
    <t>ДОБРО</t>
  </si>
  <si>
    <t>ЗАДОВОЉАВА</t>
  </si>
  <si>
    <t>НЕ ЗАДОВОЉАВА</t>
  </si>
  <si>
    <t>УКУПНО</t>
  </si>
  <si>
    <t xml:space="preserve"> НАСТАВНИК </t>
  </si>
  <si>
    <t xml:space="preserve"> УЧЕНИК/ЕКИПА</t>
  </si>
  <si>
    <t>ОСТВАРЕН УСПЈЕХ</t>
  </si>
  <si>
    <t>НАПОМЕНА</t>
  </si>
  <si>
    <t>ДА ЛИ ЈЕ БИЛО ОДСТУПАЊА ОД УТВРЂЕНОГ КАЛЕНДАРА?</t>
  </si>
  <si>
    <t>ДА ЛИ ЈЕ ОСТВАРЕН ФОНД ЧАСОВА ПРЕДВИЂЕН НППом?</t>
  </si>
  <si>
    <t>РЕДНИ БРОЈ</t>
  </si>
  <si>
    <t>ИНИЦИЈАЛИ УЧЕНИКА</t>
  </si>
  <si>
    <t>РАЗРЕД И ОДЈЕЉЕЊЕ</t>
  </si>
  <si>
    <t>ПОЛ</t>
  </si>
  <si>
    <t xml:space="preserve">ТИП ОШТЕЋЕЊА ПРЕМА ПРАВИЛНИКУ О РАЗВРСТАВАЊУ </t>
  </si>
  <si>
    <t>М</t>
  </si>
  <si>
    <t>Ж</t>
  </si>
  <si>
    <t>ОШТЕЋЕЊЕ ВИДА</t>
  </si>
  <si>
    <t>ОШТЕЋЕЊЕ СЛУХА</t>
  </si>
  <si>
    <t>ОШТЕЋЕЊЕ ГЛАСА, ГОВОРА, ЈЕЗИКА</t>
  </si>
  <si>
    <t>ТЈЕЛЕСНО ОШТЕЋЕЊЕ</t>
  </si>
  <si>
    <t>МЕНТАЛНА ЗАОСТАЛОСТ</t>
  </si>
  <si>
    <t>ВИШЕСТРУКЕ СМЕТЊЕ</t>
  </si>
  <si>
    <t>АУТИЗАМ</t>
  </si>
  <si>
    <t>ДРУГЕ СМЕТЊЕ ПРЕМА MKB-10</t>
  </si>
  <si>
    <t>Ред.бр.</t>
  </si>
  <si>
    <t>ИМЕ И ПРЕЗИМЕ УЧЕНИКА</t>
  </si>
  <si>
    <t>РАЗРЕД КОЈИ ЈЕ ПОХАЂАО</t>
  </si>
  <si>
    <t>ГОДИНА РОЂЕЊА</t>
  </si>
  <si>
    <t>РАЗЛОГ НАПУШТАЊА</t>
  </si>
  <si>
    <t>Ред. бр.</t>
  </si>
  <si>
    <t>НАСТАВНИ ПРЕДМЕТ</t>
  </si>
  <si>
    <t>Године старости</t>
  </si>
  <si>
    <t>20-25</t>
  </si>
  <si>
    <t>26-30</t>
  </si>
  <si>
    <t>31-35</t>
  </si>
  <si>
    <t>36-40</t>
  </si>
  <si>
    <t>41-45</t>
  </si>
  <si>
    <t>46-50</t>
  </si>
  <si>
    <t>51-55</t>
  </si>
  <si>
    <t>56-60</t>
  </si>
  <si>
    <t>60 и више</t>
  </si>
  <si>
    <t>Српски језик</t>
  </si>
  <si>
    <t>Енглески језик</t>
  </si>
  <si>
    <t>Њемачки језик</t>
  </si>
  <si>
    <t>Италијански језик</t>
  </si>
  <si>
    <t>Ликовна култура</t>
  </si>
  <si>
    <t>Музичка култура</t>
  </si>
  <si>
    <t>Историја</t>
  </si>
  <si>
    <t>Географија</t>
  </si>
  <si>
    <t>Физика</t>
  </si>
  <si>
    <t>Математика</t>
  </si>
  <si>
    <t>Биологија</t>
  </si>
  <si>
    <t>Хемија</t>
  </si>
  <si>
    <t>Физичко васпитање</t>
  </si>
  <si>
    <t>Године стажа</t>
  </si>
  <si>
    <t>0-5</t>
  </si>
  <si>
    <t>6-10</t>
  </si>
  <si>
    <t>11-15</t>
  </si>
  <si>
    <t>16-20</t>
  </si>
  <si>
    <t>21-25</t>
  </si>
  <si>
    <t>УПРАВА И СТРУЧНИ САРАДНИЦИ</t>
  </si>
  <si>
    <t>ПОМОЋНО-ТЕХНИЧКО ОСОБЉЕ</t>
  </si>
  <si>
    <t>СРБИ</t>
  </si>
  <si>
    <t>ХРВАТИ</t>
  </si>
  <si>
    <t>БОШЊАЦИ</t>
  </si>
  <si>
    <t>* управа и стручни сарадници: директор, помоћник директора, стручни сарадници, библиотекар,</t>
  </si>
  <si>
    <t>књижничар, секретар, рачуновођа  и административно-финансијски радник.</t>
  </si>
  <si>
    <t>ИМЕ И ПРЕЗИМЕ</t>
  </si>
  <si>
    <t>ЗВАЊЕ</t>
  </si>
  <si>
    <t>НАЦИОНАЛНОСТ</t>
  </si>
  <si>
    <t>ДАТУМ ИМЕНОВАЊА</t>
  </si>
  <si>
    <t>Предсједник ШО/Потпредсједник/Члан</t>
  </si>
  <si>
    <t>МАНДАТ</t>
  </si>
  <si>
    <t>ГОДИНЕ СТАЖА</t>
  </si>
  <si>
    <t xml:space="preserve">Допунска настава-члан  8. Правилника </t>
  </si>
  <si>
    <t>П Р Е Д М Е Т</t>
  </si>
  <si>
    <t>БРОЈ УЧЕНИКА</t>
  </si>
  <si>
    <t>БРОЈ ГРУПА</t>
  </si>
  <si>
    <t>ГОДИШЊЕ ЧАСОВА</t>
  </si>
  <si>
    <t>ЗАДУЖЕНИ НАСТАВНИЦИ</t>
  </si>
  <si>
    <t>НАЗИВ СЕКЦИЈЕ</t>
  </si>
  <si>
    <t>НАЗИВ ИНВЕСТИЦИЈЕ</t>
  </si>
  <si>
    <t>ГОДИНА РЕАЛИЗАЦИЈЕ</t>
  </si>
  <si>
    <t>ВРИЈЕДНОСТ ИНВЕСТИЦИЈЕ</t>
  </si>
  <si>
    <t>ИЗВОР ФИНАНСИРАЊА</t>
  </si>
  <si>
    <t>ФИНАНСИЈЕР</t>
  </si>
  <si>
    <t>ОБРАЧУН БРОЈА РАДНИКА И СРЕДСТАВА ЗА ШКОЛУ</t>
  </si>
  <si>
    <t>ПРОСЈЕК УЧЕНИКА У ОДЈ.</t>
  </si>
  <si>
    <t>УКУПНО ЧАСОВА</t>
  </si>
  <si>
    <t>БРОЈ РАДНИКА</t>
  </si>
  <si>
    <t>Број ученика</t>
  </si>
  <si>
    <t>Учион. простор</t>
  </si>
  <si>
    <t>Затв. прост.</t>
  </si>
  <si>
    <t>НЕДЈЕЉНИ БРОЈ ЧАСОВА РЕДОВНЕ НАСТАВЕ</t>
  </si>
  <si>
    <t>СТРУЧНА СПРЕМА НАСТАВНИКА</t>
  </si>
  <si>
    <t>РЕДОВНИ</t>
  </si>
  <si>
    <t>ПРЕКОВР.</t>
  </si>
  <si>
    <t>УГОВОР</t>
  </si>
  <si>
    <t>НОРМА 18 ЧАСОВА</t>
  </si>
  <si>
    <t>НОРМА 20 ЧАСОВА</t>
  </si>
  <si>
    <t>ПРЕДМЕТНА НАСТАВА</t>
  </si>
  <si>
    <t>УКУПНО НАСТАВНИКА ЗА РЕДОВАН РАД</t>
  </si>
  <si>
    <t>УКУПНО НАСТАВНИКА ЗА ПРЕКОВРЕМЕНИ РАД</t>
  </si>
  <si>
    <t>УКУПНО НАСТАВНИКА ПО УГОВОРУ О РАДУ</t>
  </si>
  <si>
    <t>УКУПНО НАСТАВНИКА У ШКОЛИ</t>
  </si>
  <si>
    <t>БРОЈ НАСТАВНИКА СА ЗВАЊЕМ:        1.МЕНТОР</t>
  </si>
  <si>
    <t xml:space="preserve">                                                                   2.САВЈЕТНИК</t>
  </si>
  <si>
    <t xml:space="preserve">                                                                   3.ВИШИ САВЈЕТНИК</t>
  </si>
  <si>
    <t>БРОЈ ЧАСОВА НА УДАЉЕНОСТИ 10 КМ ОД ОПШТИНЕ</t>
  </si>
  <si>
    <t>БРОЈ НАСТАВНИКА КОЈИ СУ ОДЈЕЉЕЊСКЕ СТАРЈЕШИНЕ</t>
  </si>
  <si>
    <t>ОСНОВНИ КОЕФИЦИЈЕНТ НАСТАВНИКА</t>
  </si>
  <si>
    <t>УКУПНО ГОДИНА СТАЖА НАСТАВНИКА</t>
  </si>
  <si>
    <t xml:space="preserve">ЗБИРНИ КОЕФИЦИЈЕНТ ЗА РЕДОВАН И ПРЕКОВРЕМЕНИ РАД </t>
  </si>
  <si>
    <t>ЗБИРНИ КОЕФИЦИЈЕНТ ЗА УГОВОР О РАДУ</t>
  </si>
  <si>
    <t>НАЗИВ РАДНОГ МЈЕСТА</t>
  </si>
  <si>
    <r>
      <t xml:space="preserve">БРОЈ РАДНИКА </t>
    </r>
    <r>
      <rPr>
        <sz val="10"/>
        <rFont val="Times New Roman"/>
        <family val="1"/>
        <charset val="204"/>
      </rPr>
      <t>*</t>
    </r>
  </si>
  <si>
    <t>СТЕПЕН СТРУЧНЕ СПРЕМЕ</t>
  </si>
  <si>
    <t>ОСНОВНИ КОЕФИЦИЈЕНТ</t>
  </si>
  <si>
    <t>ПРОЦЕНАТ СВИХ УВЕЋАЊА</t>
  </si>
  <si>
    <t>УКУПНО ГОДИНА СТАЖА</t>
  </si>
  <si>
    <t>ЗБИРНИ КОЕФИЦИЈЕНТ</t>
  </si>
  <si>
    <t>ДИРЕКТОР</t>
  </si>
  <si>
    <t>ПОМОЋНИК ДИРЕКТОРА</t>
  </si>
  <si>
    <t>ПЕДАГОГ</t>
  </si>
  <si>
    <t>БИБЛИОТЕКАР</t>
  </si>
  <si>
    <t>КЊИЖНИЧАР</t>
  </si>
  <si>
    <t>СЕКРЕТАР</t>
  </si>
  <si>
    <t>РАЧУНОВОЂА</t>
  </si>
  <si>
    <t>АДМИНИСТРАТИВНО-ФИНАНСИЈСКИ РАДНИК</t>
  </si>
  <si>
    <t>ДОМАР</t>
  </si>
  <si>
    <t>ЛОЖАЧ</t>
  </si>
  <si>
    <t>НОЋНИ ЧУВАР</t>
  </si>
  <si>
    <t>ХИГИЈЕНИЧАРКА</t>
  </si>
  <si>
    <t>УКУПНО ОСТАЛИ РАДНИЦИ</t>
  </si>
  <si>
    <t>ОБРАЧУН СРЕДСТАВА</t>
  </si>
  <si>
    <t>УКУПНО КОЕФИЦИЈЕНТ ЗА РЕДОВНИ И ПРЕКОВРЕМЕНИ РАД</t>
  </si>
  <si>
    <t>УКУПНО КОЕФИЦИЈЕНТ ЗА УГОВОР О РАДУ</t>
  </si>
  <si>
    <t>НАЈМАЊА ЦИЈЕНА РАДА</t>
  </si>
  <si>
    <t>БРУТО ПЛАТА ЗА ШКОЛУ</t>
  </si>
  <si>
    <t>УКУПНА СРЕДСТВА ЗА ШКОЛУ</t>
  </si>
  <si>
    <t>KM</t>
  </si>
  <si>
    <t>НОРМА 24 ЧАСОВА</t>
  </si>
  <si>
    <t>НОРМА 22 ЧАСОВА</t>
  </si>
  <si>
    <t>НОРМА 28 ЧАСОВА</t>
  </si>
  <si>
    <t>БРОЈ ЧАСОВА ЗА РАД СА ДЈЕЦОМ СА СМЕТЊАМА</t>
  </si>
  <si>
    <t>Инвалидност (категорија)</t>
  </si>
  <si>
    <t>Информатика</t>
  </si>
  <si>
    <t>Стручни предмети</t>
  </si>
  <si>
    <t>Латински језик</t>
  </si>
  <si>
    <t>* У колоне предвиђене за број радника ван наставе (48-60) унијети проценат радног времена, односно индекс, нпр. радник запослен на 80% радног времена уписати 0,8</t>
  </si>
  <si>
    <t>Предмет</t>
  </si>
  <si>
    <t>7. Подјела одјељења на двије групе</t>
  </si>
  <si>
    <t>Број часова недјељно у одјељењу</t>
  </si>
  <si>
    <t>Свега часова недјељно</t>
  </si>
  <si>
    <t>Број часова праксе ван школе</t>
  </si>
  <si>
    <t>ДАТУМ КОНСТИТУИСАЊА</t>
  </si>
  <si>
    <t>НАСТАВНИЦИ</t>
  </si>
  <si>
    <t>НЕДЈЕЉНИ БРОЈ ЧАСОВА ПРЕМА СТРУЧНОЈ СПРЕМИ НАСТАВНИКА КОЈИ ИЗВОДЕ ЧАСОВЕ</t>
  </si>
  <si>
    <t xml:space="preserve">СТЕПЕН СТРУЧНЕ СПРЕМЕ                                                                                                                                                                                                                                                                                        </t>
  </si>
  <si>
    <t xml:space="preserve">СРПСКИ ЈЕЗИК И МАТЕМАТИКА 
</t>
  </si>
  <si>
    <t>СТРАНИ ЈЕЗИК</t>
  </si>
  <si>
    <t>ИНФОРМАТИКА</t>
  </si>
  <si>
    <t xml:space="preserve">ОСТАЛИ ОПШТЕОБР.ПРЕДМЕТИ 
</t>
  </si>
  <si>
    <t xml:space="preserve">СТРУ^НИ ПРЕДМЕТИ БЕЗ ПРАКСЕ 
</t>
  </si>
  <si>
    <t>БРОЈ ЧАСОВА ПРАКТИЧНЕ НАСТАВЕ У ШКОЛИ БЕЗ ОСТВАРИВАЊА ЗАРАДЕ</t>
  </si>
  <si>
    <t xml:space="preserve">ПРАКТИЧНА НАСТАВА ВАН ШКОЛЕ ИЛИ У ШКОЛИ СА ОСТВАРИВАЊЕМ ЗАРАДЕ 
ПРАКТИ^НА НАСТАВА ВАН [КОЛЕ ИЛИ У [КОЛИ СА ОСТВАРИВАWЕМ ЗАРАДЕ 
ПРАКТИ^НА НАСТАВА ВАН [КОЛЕ ИЛИ У [КОЛИ СА ОСТВАРИВАWЕМ ЗАРАДЕ 
ПРАКТИ^НА НАСТАВА ВАН [КОЛЕ ИЛИ У [КОЛИ СА ОСТВАРИВАWЕМ ЗАРАДЕ 
ПРАКТИ^НА НАСТАВА ВАН [КОЛЕ ИЛИ У [КОЛИ СА ОСТВАРИВАWЕМ ЗАРАДЕ 
</t>
  </si>
  <si>
    <t xml:space="preserve">СВЕГА ЧАСОВА НЕДЈЕЉНО 
</t>
  </si>
  <si>
    <t xml:space="preserve">УКУПАН БРОЈ ЗАСТУПЉЕНИХ ЧАСОВА НАСТАВЕ ПРЕМА СТЕПЕНУ СТРУЧНЕ СПРЕМЕ НАСТАВНИКА 
</t>
  </si>
  <si>
    <r>
      <rPr>
        <sz val="12"/>
        <rFont val="Times New Roman"/>
        <family val="1"/>
        <charset val="204"/>
      </rPr>
      <t xml:space="preserve">V </t>
    </r>
    <r>
      <rPr>
        <sz val="12"/>
        <rFont val="Times Cirilica"/>
        <family val="2"/>
      </rPr>
      <t xml:space="preserve"> СТЕПЕН (ВКВ)</t>
    </r>
  </si>
  <si>
    <r>
      <rPr>
        <sz val="12"/>
        <rFont val="Times New Roman"/>
        <family val="1"/>
        <charset val="204"/>
      </rPr>
      <t>VI</t>
    </r>
    <r>
      <rPr>
        <sz val="12"/>
        <rFont val="Times Cirilica"/>
        <family val="2"/>
      </rPr>
      <t xml:space="preserve">  СТЕПЕН (ВШ)</t>
    </r>
  </si>
  <si>
    <r>
      <rPr>
        <sz val="12"/>
        <rFont val="Times New Roman"/>
        <family val="1"/>
        <charset val="204"/>
      </rPr>
      <t>VII</t>
    </r>
    <r>
      <rPr>
        <sz val="12"/>
        <rFont val="Times Cirilica"/>
        <family val="2"/>
      </rPr>
      <t xml:space="preserve">  СТЕПЕН (ВСС)</t>
    </r>
  </si>
  <si>
    <r>
      <rPr>
        <sz val="12"/>
        <rFont val="Times New Roman"/>
        <family val="1"/>
        <charset val="204"/>
      </rPr>
      <t>VIII</t>
    </r>
    <r>
      <rPr>
        <sz val="12"/>
        <rFont val="Times Cirilica"/>
        <family val="2"/>
      </rPr>
      <t xml:space="preserve">  СТЕПЕН (Мр)</t>
    </r>
  </si>
  <si>
    <r>
      <rPr>
        <sz val="12"/>
        <rFont val="Times New Roman"/>
        <family val="1"/>
        <charset val="204"/>
      </rPr>
      <t>IX</t>
    </r>
    <r>
      <rPr>
        <sz val="12"/>
        <rFont val="Times Cirilica"/>
        <family val="2"/>
      </rPr>
      <t xml:space="preserve">  СТЕПЕН (Др)</t>
    </r>
  </si>
  <si>
    <t xml:space="preserve">СВЕГА ЧАСОВА НЕДЈЕЉНО </t>
  </si>
  <si>
    <t>ОДЈЕЉЕЊЕ</t>
  </si>
  <si>
    <t xml:space="preserve">СВЕГА УЧЕНИКА У ОДЈЕЉЕЊУ 
</t>
  </si>
  <si>
    <t xml:space="preserve">ОБРАЗОВНИ ПРОФИЛ -ЗАНИМАЊЕ </t>
  </si>
  <si>
    <t xml:space="preserve">БРОЈ ЧАСОВА ПО НАСТАВНОМ ПЛАНУ ЗА ЈЕДНУ ГРУПУ 
</t>
  </si>
  <si>
    <t xml:space="preserve">БРОЈ УЧЕНИКА НА ПРАКСИ У ШКОЛИ 
</t>
  </si>
  <si>
    <t xml:space="preserve">БРОЈ ГРУПА НА ПРАКСИ У ШКОЛИ 
</t>
  </si>
  <si>
    <t>БРОЈ ЧАСОВА ПРАКСЕ У ШКОЛИ ЗА СВЕ ГРУПЕ                 (5)h(7)</t>
  </si>
  <si>
    <t xml:space="preserve">БРОЈ УЧЕНИКА НА ПРАКСИ ВАН ШКОЛСКЕ РАДИОНИЦЕ 
</t>
  </si>
  <si>
    <t xml:space="preserve">БРОЈ ЧАСОВА ПРАКСЕ ВАН ШКОЛЕ (ЗА ЈЕДНУ ГРУПУ) 
</t>
  </si>
  <si>
    <t xml:space="preserve">ОДЈЕЉЕЊЕ ИЛИ ГРУПА ИЛИ КОМБИНАЦИЈА ОДЈЕЉЕЊА (НАВЕСТИ КОЈИХ) 
</t>
  </si>
  <si>
    <t>ЕНГЛЕСКИ ЈЕЗИК</t>
  </si>
  <si>
    <t>ФРАНЦУСКИ ЈЕЗИК</t>
  </si>
  <si>
    <t>ЊЕМАЧКИ ЈЕЗИК</t>
  </si>
  <si>
    <t>БРОЈ ЧАСОВА</t>
  </si>
  <si>
    <t>СВЕГА ЧАСОВА НЕДЈЕЉНО</t>
  </si>
  <si>
    <t>УЧЕНИЦИ СТАНУЈУ</t>
  </si>
  <si>
    <t>КОД РОДИТЕЉА</t>
  </si>
  <si>
    <t>У ЂАЧКОМ ДОМУ</t>
  </si>
  <si>
    <t>ПРИВАТНО</t>
  </si>
  <si>
    <t>УЧЕНИЦИ ПРИМАЈУ</t>
  </si>
  <si>
    <t>СТИПЕНДИЈУ</t>
  </si>
  <si>
    <t>КРЕДИТ</t>
  </si>
  <si>
    <t>СОЦИЈАЛНУ ПОМОЋ</t>
  </si>
  <si>
    <t>УЧЕНИЦИ ПУТНИЦИ ПРЕКО 4 КМ</t>
  </si>
  <si>
    <t>ЧИЈИ СУ РОДИТЕЉИ ПОГИНУЛИ ИЛИ НЕСТАЛИ</t>
  </si>
  <si>
    <t>ЧИЈИ СУ РОДИТЕЉИ ИНВАЛИДИ  I -V КАТЕГОРИЈЕ</t>
  </si>
  <si>
    <t>ЧИЈИ СУ РОДИТЕЉИ ИНВАЛИДИ  VI -X  КАТЕГОРИЈЕ</t>
  </si>
  <si>
    <t>ОСТАЛИ ПУТНИЦИ ПРЕКО 4 КМ</t>
  </si>
  <si>
    <t>БРОЈ СВИХ ПУТНИКА ПРЕКО 4 КМ</t>
  </si>
  <si>
    <t>ПОДАЦИ О РОДИТЕЉИМА</t>
  </si>
  <si>
    <t>ЗАПОСЛЕНОСТ РОДИТЕЉА</t>
  </si>
  <si>
    <t>ШКОЛСКА СПРЕМА РОДИТЕЉА</t>
  </si>
  <si>
    <t>БЕЗ ОБА РОДИТЕЉА</t>
  </si>
  <si>
    <t>БЕЗ ЈЕДНОГ РОДИТЕЉА</t>
  </si>
  <si>
    <t>РОДИТЕЉИ РАЗВЕДЕНИ</t>
  </si>
  <si>
    <t>РОДИТЕЉИ У ИНОСТРАНСТВУ</t>
  </si>
  <si>
    <t>ОБА РОДИТЕЉА ЗАПОСЛЕНА</t>
  </si>
  <si>
    <t>ЈЕДАН РОДИТЕЉ ЗАПОСЛЕН</t>
  </si>
  <si>
    <t>НИЈЕДАН РОДИТЕЉ НИЈЕ ЗАПОСЛЕН</t>
  </si>
  <si>
    <t>БЕЗ ШКОЛЕ</t>
  </si>
  <si>
    <t>ЧЕТИРИ РАЗРЕДА ОСНОВНЕ ШКОЛЕ</t>
  </si>
  <si>
    <t>ОСНОВНА ШКОЛА</t>
  </si>
  <si>
    <t>СРЕДЊА ШКОЛА</t>
  </si>
  <si>
    <t>ВИША ШКОЛА</t>
  </si>
  <si>
    <t>НАУЧНО ЗВАЊЕ</t>
  </si>
  <si>
    <t>ВИСОКА СТРУЧНА СПРЕМА</t>
  </si>
  <si>
    <t>БРОЈ УЧЕНИКА ИЗ ОПШТИНЕ У КОЈОЈ СЕ ШКОЛА НАЛАЗИ</t>
  </si>
  <si>
    <t>БРОЈ УЧЕНИКА ИЗ ДРУГИХ ОПШТИНА РЕПУБЛИКЕ СРПСКЕ</t>
  </si>
  <si>
    <t>БРОЈ УЧЕНИКА ИЗВАН РЕПУБЛИКЕ СРПСКЕ</t>
  </si>
  <si>
    <t>ВРСТА ОМЕТЕНОСТИ</t>
  </si>
  <si>
    <t>РАЗРЕД</t>
  </si>
  <si>
    <t>ОБЛИЦИ</t>
  </si>
  <si>
    <t xml:space="preserve">ТЕМАТИКА (тема или садржај стручног усавршавања) 
</t>
  </si>
  <si>
    <t xml:space="preserve">НОСИЛАЦ наставник-институција 
</t>
  </si>
  <si>
    <t>ВИД РЕАЛИЗАЦИЈЕ</t>
  </si>
  <si>
    <t xml:space="preserve">ТЕМАТИКА (тема или садржај стручног усавршавања) </t>
  </si>
  <si>
    <t xml:space="preserve">НОСИЛАЦ наставник-институција </t>
  </si>
  <si>
    <t>НАЗИВ АКТИВА</t>
  </si>
  <si>
    <t>БРОЈ НАСТАВНИКА</t>
  </si>
  <si>
    <t>ИМЕ И ПРЕЗИМЕ РУКОВОДИОЦА АКТИВА</t>
  </si>
  <si>
    <t>27.  ПРОГРАМ РАДА СОЦИЈАЛНОГ РАДНИКА</t>
  </si>
  <si>
    <t xml:space="preserve">26.  ПРОГРАМ РАДА ПСИХОЛОГА </t>
  </si>
  <si>
    <t xml:space="preserve">25.  ПРОГРАМ РАДА ПЕДАГОГА </t>
  </si>
  <si>
    <t>24. ПРОГРАМ РАДА ШКОЛСКОГ ОДБОРА</t>
  </si>
  <si>
    <t>23. ПРОГРАМ РАДА ДИРЕКТОРА</t>
  </si>
  <si>
    <t>22. ПРОГРАМ РАДА НАСТАВНИЧКОГ ВИЈЕЋА</t>
  </si>
  <si>
    <t>21.  ПРОГРАМ СТРУЧНИХ ПОСЈЕТА , ИЗЛЕТА, EКСКУРЗИЈА, СПОРТСКИХ АКТИВНОСТИ (СПОРТСКИ ДАН ШКОЛЕ)</t>
  </si>
  <si>
    <t>МЈЕСТО РЕАЛИЗАЦИЈЕ</t>
  </si>
  <si>
    <t>ЦИЉ, ВАЖНИЈИ САДРЖАЈИ И ОБЈЕКТИ ЗА ПРОУЧАВАЊЕ</t>
  </si>
  <si>
    <t>МЈЕСЕЦ</t>
  </si>
  <si>
    <t>ВРИЈЕМЕ ИЗВОЂЕЊА</t>
  </si>
  <si>
    <t>СЕДМИЦА У МЈЕСЕЦУ</t>
  </si>
  <si>
    <t>ОРГАНИЗАТОР</t>
  </si>
  <si>
    <t>20.  УМЈЕТНИЧКЕ СЕКЦИЈЕ</t>
  </si>
  <si>
    <t>20а. НАУЧНЕ  СЕКЦИЈЕ</t>
  </si>
  <si>
    <t>20б. СТВАРАЛАЧКЕ  СЕКЦИЈЕ</t>
  </si>
  <si>
    <t>НЕДЈЕЉНО ЧАСОВА</t>
  </si>
  <si>
    <t>20в. СПОРТСКЕ СЕКЦИЈЕ</t>
  </si>
  <si>
    <t>ПРЕДМЕТ</t>
  </si>
  <si>
    <t>19.  ПРИПРЕМНА НАСТАВА ЗА ПОЛАГАЊЕ РАЗРЕДНОГ ИСПИТА</t>
  </si>
  <si>
    <t>НАЗИВ</t>
  </si>
  <si>
    <t>19a.  УЧЕНИЧКЕ ОРГАНИЗАЦИЈЕ И УДРУЖЕЊА</t>
  </si>
  <si>
    <t>18.  ДОПУНСКА НАСТАВА</t>
  </si>
  <si>
    <t>18b.  ФАКУЛТАТИВНА НАСТАВА</t>
  </si>
  <si>
    <t>18a.  ДОДАТНА НАСТАВА</t>
  </si>
  <si>
    <t xml:space="preserve">Стране језике одвојити и писати један испод другог, не раздвајати први и други страни језик, праксу одвојити по профилима-занимаwима, стручне предмете груписати тако да се у групи налазе сви предмети за које треба иста стручна спрема наставника. 
</t>
  </si>
  <si>
    <t xml:space="preserve">    ( РЕДОСЛИЈЕД ПРЕДМЕТА УЗЕТИ ИЗ НАСТАВНОГ ПЛАНА)</t>
  </si>
  <si>
    <t>НАЗИВ ПРЕДМЕТА                                                                                                                                                                                                                       (ИЛИ ГРУПЕ ПРЕДМЕТА)</t>
  </si>
  <si>
    <t>СТРУЧНО ЗАСТУПЉЕНО</t>
  </si>
  <si>
    <t>НЕСТРУЧНО ЗАСТУПЉЕНО</t>
  </si>
  <si>
    <t>НИЈЕ ЗАСТУПЉЕНО</t>
  </si>
  <si>
    <t>ШКОЛА ИМА НАСТАВНИКА</t>
  </si>
  <si>
    <t>НЕДОСТАЈЕ НАСТАВНИКА</t>
  </si>
  <si>
    <t>16. СПИСАК ОДЈЕЉЕЊА</t>
  </si>
  <si>
    <t>РАЗРЕД (АРАП.БР.)</t>
  </si>
  <si>
    <t>СМЈЕР, ОБРАЗОВНИ ПРОФИЛ-ЗАНИМАЊЕ</t>
  </si>
  <si>
    <t>БРОЈ УЧЕНИКА У ОДЈЕЉЕЊУ</t>
  </si>
  <si>
    <t>НАЦИОНАЛНИ САСТАВ</t>
  </si>
  <si>
    <t>МУШКИХ</t>
  </si>
  <si>
    <t>ЖЕНСКИХ</t>
  </si>
  <si>
    <t>СВЕГА УЧЕНИКА</t>
  </si>
  <si>
    <t>БРОЈ ПОНАВЉАЧА</t>
  </si>
  <si>
    <t>РОДИТЕЉ ПОГИНУО ИЛИ НЕСТАО</t>
  </si>
  <si>
    <t>РОДИТЕЉ ИНВАЛИД I-V KAT.</t>
  </si>
  <si>
    <t>РОДИТЕЉ ИНВАЛИД VI-X КАТ.</t>
  </si>
  <si>
    <t>БРОЈ УЧЕНИКА СА ПОСЕБНИМ ПОТРЕБАМА</t>
  </si>
  <si>
    <t>БРОЈ ПОВРАТНИКА</t>
  </si>
  <si>
    <t>РОМИ</t>
  </si>
  <si>
    <t>ОСТАЛИ</t>
  </si>
  <si>
    <t>ИМЕ И ПРЕЗИМЕ ОДЈЕЉЕНСКОГ СТАРЈЕШИНЕ</t>
  </si>
  <si>
    <t>15.  ПЛАН ИЗГРАДЊЕ, ДОГРАДЊЕ, САНАЦИЈЕ И НАБАВКА ОПРЕМЕ</t>
  </si>
  <si>
    <t xml:space="preserve">ОПИС ИЗГРАДЊЕ, ДОГРАДЊЕ, САНАЦИЈЕ И НАБАВКЕ ОПРЕМЕ (ДЕТАЉНО ОПИСАТИ) 
</t>
  </si>
  <si>
    <t>УКУПАН ИЗНОС ПОТРЕБНИХ СРЕДСТАВА  (KM)</t>
  </si>
  <si>
    <t xml:space="preserve">ИЗНОС ОБЕЗБИЈЕЂЕНИХ СРЕДСТАВА (КМ) (ДОНАЦИЈЕ, ОПШТИНА, ШКОЛА,...) 
</t>
  </si>
  <si>
    <t xml:space="preserve">ИЗНОС СРЕДСТАВА КОЈА НЕДОСТАЈУ  (KM) </t>
  </si>
  <si>
    <t>14.  ОПРЕМЉЕНЕ РАДИОНИЦЕ ЗА ПРАКТИЧНУ НАСТАВУ</t>
  </si>
  <si>
    <t>НАЗИВ ЗАНИМАЊА</t>
  </si>
  <si>
    <r>
      <t>ПОВРШИНА м</t>
    </r>
    <r>
      <rPr>
        <sz val="8"/>
        <rFont val="Calibri"/>
        <family val="2"/>
      </rPr>
      <t>²</t>
    </r>
  </si>
  <si>
    <t>НАЗИВ ОПРЕМЕ У РАДИОНИЦИ ЗА ПРАКСУ</t>
  </si>
  <si>
    <t>БРОЈ КОЈИ ПОСТОЈИ</t>
  </si>
  <si>
    <t>БРОЈ КОЈИ НЕДОСТАЈЕ</t>
  </si>
  <si>
    <t>13.  ОПРЕМЉЕНЕ СПЕЦИЈАЛИЗОВАНЕ УЧИОНИЦЕ И КАБИНЕТИ</t>
  </si>
  <si>
    <t>НАЗИВ ОПРЕМЕ У СПЕЦИЈАЛИЗОВАНОЈ УЧИОНИЦИ И КАБИНЕТУ</t>
  </si>
  <si>
    <t>12.  НЕДОСТАТАК НАСТАВНИКА</t>
  </si>
  <si>
    <t>ПОТРЕБНА ШКОЛСКА СПРЕМА-ЗВАЊЕ</t>
  </si>
  <si>
    <t xml:space="preserve">У број часова урачунати часове који нису заступљени или су нестручно заступљени, часови које изводе наставници преко норме или по уговору. 
</t>
  </si>
  <si>
    <t>11. УСПЈЕХ УЧЕНИКА ПРЕТХОДНЕ ШКОЛСКЕ ГОДИНЕ</t>
  </si>
  <si>
    <t>10.  Школски простор</t>
  </si>
  <si>
    <r>
      <t>9. Подаци о радницима (</t>
    </r>
    <r>
      <rPr>
        <b/>
        <sz val="10"/>
        <rFont val="Times New Roman"/>
        <family val="1"/>
      </rPr>
      <t>редосљед: уписати прво раднике ваннаставе, затим наставнике</t>
    </r>
    <r>
      <rPr>
        <b/>
        <sz val="12"/>
        <rFont val="Times New Roman"/>
        <family val="1"/>
      </rPr>
      <t>)</t>
    </r>
  </si>
  <si>
    <t xml:space="preserve">8. Подјела предмета и часова на наставнике    (само редовна настава, без разредништва)                                                                                                   </t>
  </si>
  <si>
    <t>ГИМНАЗИЈА, ПОДРУЧЈЕ РАДА-СТРУКА</t>
  </si>
  <si>
    <t>БРОЈ УЧЕНИКА СА ПОЗИТИВНОМ ОЦЈЕНОМ</t>
  </si>
  <si>
    <t>ОДЛИЧНИХ</t>
  </si>
  <si>
    <t>ВРЛО ДОБРИХ</t>
  </si>
  <si>
    <t>ДОБРИХ</t>
  </si>
  <si>
    <t>ДОВОЉНИХ</t>
  </si>
  <si>
    <t>БРОЈ УЧЕНИКА СА НЕГАТИВНОМ ОЦЈЕНОМ</t>
  </si>
  <si>
    <t>ИЗ ЈЕДНОГ ПРЕДМЕТА</t>
  </si>
  <si>
    <t>ИЗ ДВА ПРЕДМЕТА</t>
  </si>
  <si>
    <t>ИЗ ТРИ ПРЕДМЕТА</t>
  </si>
  <si>
    <t>НЕОЦИЈЕЊЕНО</t>
  </si>
  <si>
    <t>ПРОСЈЕЧНА ОЦЈЕНА</t>
  </si>
  <si>
    <t>11a. ВЛАДАЊЕ УЧЕНИКА ПРЕТХОДНЕ ШКОЛСКЕ ГОДИНЕ</t>
  </si>
  <si>
    <t>ОЦЈЕНА ВЛАДАЊА</t>
  </si>
  <si>
    <t>ИЗРЕЧЕНЕ ВАСПИТНО-ДИСЦИПЛИНСКЕ МЈЕРЕ</t>
  </si>
  <si>
    <t>ИЗОСТАНЦИ</t>
  </si>
  <si>
    <t>ОПРАВДАНИ</t>
  </si>
  <si>
    <t>НЕОПРАВДАНИ</t>
  </si>
  <si>
    <t>ОДЈЕЉЕНСКОГ СТАРЈЕШИНЕ</t>
  </si>
  <si>
    <t>ОДЈЕЉЕНСКОГ ВИЈЕЋА</t>
  </si>
  <si>
    <t>ДИРЕКТОРА</t>
  </si>
  <si>
    <t>НАСТАВНИЧКОГ ВИЈЕЋА</t>
  </si>
  <si>
    <t>ИСКЉУЧЕЊЕ ИЗ ШКОЛЕ</t>
  </si>
  <si>
    <t>11б. УЧЕНИЦИ КОЈИ СУ НАПУСТИЛИ ШКОЛУ У ПРЕТХОДНОЈ ШКОЛСКОЈ ГОДИНИ</t>
  </si>
  <si>
    <t>ПРИМЈЕРНО</t>
  </si>
  <si>
    <r>
      <t>Површина м</t>
    </r>
    <r>
      <rPr>
        <vertAlign val="superscript"/>
        <sz val="10"/>
        <rFont val="Tempus Sans ITC"/>
        <family val="5"/>
      </rPr>
      <t>2</t>
    </r>
  </si>
  <si>
    <t>ПРОГРАМ РАДА СТРУЧНОГ АКТИВА</t>
  </si>
  <si>
    <t>46a. НАЈЗНАЧАЈНИЈИ УСПЈЕСИ УЧЕНИКА И НАСТАВНИКА У ПРЕТХОДНОЈ ШКОЛСКОЈ ГОДИНИ</t>
  </si>
  <si>
    <t>Да ли школа има систем видео надзора (уписати да или не)</t>
  </si>
  <si>
    <t>Да ли школа има систем противпожарне заштите (уписати да или не)</t>
  </si>
  <si>
    <t>Име и презимe наставника</t>
  </si>
  <si>
    <r>
      <rPr>
        <sz val="12"/>
        <rFont val="Times New Roman"/>
        <family val="1"/>
        <charset val="204"/>
      </rPr>
      <t>IV</t>
    </r>
    <r>
      <rPr>
        <sz val="12"/>
        <rFont val="Times Cirilica"/>
        <family val="2"/>
      </rPr>
      <t xml:space="preserve"> СТЕПЕН (ССС)</t>
    </r>
  </si>
  <si>
    <t>28.  ПРОГРАМ РАДА БИБЛИОТЕКАРА</t>
  </si>
  <si>
    <t>29.  ПРОГРАМ РАДА ОДЈЕЉЕНСКОГ СТАРЈЕШИНЕ</t>
  </si>
  <si>
    <t>НАЗИВ УЏБЕНИКА</t>
  </si>
  <si>
    <t>49.  ИЗВЈЕШТАЈ О РЕАЛИЗАЦИЈИ ШКОЛСКОГ КАЛЕНДАРА ЗА ПРЕТХОДНУ ШКОЛСКУ ГОДИНУ</t>
  </si>
  <si>
    <t>48.  ПОДАЦИ О ИНВЕСТИЦИЈАМА И ДОНАЦИЈАМА У ПРОТЕКЛИХ ПЕТ ГОДИНА</t>
  </si>
  <si>
    <t>48a. ИНВЕСТИЦИЈЕ</t>
  </si>
  <si>
    <t>48б. ДОНАЦИЈЕ</t>
  </si>
  <si>
    <t>47. ПОДАЦИ О ГОДИНАМА СТАРОСТИ НАСТАВНОГ ОСОБЉА</t>
  </si>
  <si>
    <t>47a. ПОДАЦИ О ГОДИНАМА СТАЖА НАСТАВНОГ ОСОБЉА</t>
  </si>
  <si>
    <t>46. НАЦИОНАЛНА СТРУКТУРА РАДНИКА</t>
  </si>
  <si>
    <t>46а. НАЦИОНАЛНА СТРУКТУРА УЧЕНИКА</t>
  </si>
  <si>
    <t>46б. ШКОЛСКИ ОДБОР</t>
  </si>
  <si>
    <t>46в. ПОДАЦИ О ДИРЕКТОРУ ШКОЛЕ</t>
  </si>
  <si>
    <t>45. НЕДЈЕЉНИ БРОЈ ЧАСОВА НАСТАВЕ ПО СТРУЧНОЈ СПРЕМИ НАСТАВНИКА</t>
  </si>
  <si>
    <t>44.  БРОЈ ЗАСТУПЉЕНИХ ЧАСОВА  ПРАКТИЧНЕ НАСТАВЕ НЕДJЕЉНО ПО ОДЈЕЉЕЊИМА</t>
  </si>
  <si>
    <t>43.  ПОДАЦИ О УЏБЕНИЦИМА КОЈИ НЕДОСТАЈУ</t>
  </si>
  <si>
    <t>41. ПОДАЦИ О УЧЕНИЦИМА СА СМЕТЊАМА У ПСИХОФИЗИЧКОМ РАЗВОЈУ У РЕДОВНИМ ОДЈЕЉЕЊИМА КОЈИ НЕМАЈУ РЈЕШЕЊЕ О РАЗВРСТАВАЊУ</t>
  </si>
  <si>
    <t>40. ПОДАЦИ О УЧЕНИЦИМА СА СМЕТЊАМА У ПСИХОФИЗИЧКОМ РАЗВОЈУ У РЕДОВНИМ ОДЈЕЉЕЊИМА КОЈИ ИМАЈУ РЈЕШЕЊЕ О РАЗВРСТАВАЊУ</t>
  </si>
  <si>
    <t>39.  ПОДАЦИ О УЧЕНИЦИМА ЗА ШКОЛУ</t>
  </si>
  <si>
    <t>39a.  УЧЕНИЦИ СА ПОСЕБНИМ ПОТРЕБАМА</t>
  </si>
  <si>
    <t>38. ПРОГРАМ СТРУЧНОГ УСАВРШАВАЊА МЕНАЏМЕНТА ШКОЛЕ</t>
  </si>
  <si>
    <t>37.  ПРОГРАМ СТРУЧНОГ УСАВРШАВАЊА НАСТАВНИКА</t>
  </si>
  <si>
    <t>36. СЕКЦИЈЕ</t>
  </si>
  <si>
    <t xml:space="preserve">35.  ФАКУЛТАТИВНА НАСТАВА </t>
  </si>
  <si>
    <t>34.  ПРОГРАМ РАДА ФАКУЛТАТИВНЕ НАСТАВЕ</t>
  </si>
  <si>
    <t xml:space="preserve">33. ПРОГРАМ РАДА СTРУЧНИХ САРАДНИКА </t>
  </si>
  <si>
    <t xml:space="preserve">32.  ПРОГРАМ РАДА СТРУЧНИХ АКТИВА </t>
  </si>
  <si>
    <t>31. ПРОГРАМ РАДА САВЈЕТА УЧЕНИКА</t>
  </si>
  <si>
    <t>30. ПРОГРАМ РАДА САВЈЕТА РОДИТЕЉА</t>
  </si>
  <si>
    <t>17.  НЕДЈЕЉНИ ФОНД САТИ РЕДОВНЕ НАСТАВЕ ПО ПРЕДМЕТИМА</t>
  </si>
  <si>
    <t>БРОЈ СТРУЧНИХ АКТИВА У ШКОЛИ</t>
  </si>
  <si>
    <t>42.  БРОЈ ЗАСТУПЉЕНИХ ЧАСОВА  СТРАНИХ ЈЕЗИКА НЕДЈЕЉНО ПО ОДЈЕЉЕЊИМА</t>
  </si>
  <si>
    <t>ИМЕНОВАН ИСПРЕД</t>
  </si>
  <si>
    <t>БРОЈ ДАНА                                                                     (РАДНИ И НЕ РАДНИ)</t>
  </si>
  <si>
    <t>51.  НАПОМЕНЕ</t>
  </si>
  <si>
    <t>НАЗИВ ПРОЈЕКТА</t>
  </si>
  <si>
    <t>ОРГАНИЗАТОР ПРОЈЕКТА</t>
  </si>
  <si>
    <t>БРОЈ НАСТАВНИКА УКЉУЧЕНИХ У ПРОЈЕКАТ</t>
  </si>
  <si>
    <t>БРОЈ УЧЕНИКА УКЉУЧЕНИХ У ПРОЈЕКАТ</t>
  </si>
  <si>
    <t>ОПШТИ И ПОСЕБНИ ЦИЉЕВИ ПРОЈЕКТА</t>
  </si>
  <si>
    <t>САДРЖАЈИ И ИСХОДИ ПРОЈЕКТА</t>
  </si>
  <si>
    <t>МИШЉЕЊЕ СТРУЧНЕ СЛУЖБЕ О НАВЕДЕНОМ ПРОЈЕКТУ</t>
  </si>
  <si>
    <t>50.  ПОДАЦИ О ПРОЈЕКТИМА У ПРЕТХОДНОЈ ШКОЛСКОЈ ГОДИНИ</t>
  </si>
  <si>
    <t>Година оснивања</t>
  </si>
  <si>
    <t>2021/22.</t>
  </si>
  <si>
    <t>2021/22</t>
  </si>
  <si>
    <t xml:space="preserve">Припрема ученика за такмичење-члан  8. Правилника </t>
  </si>
  <si>
    <r>
      <t xml:space="preserve">Планиран недјељни </t>
    </r>
    <r>
      <rPr>
        <sz val="11"/>
        <rFont val="Times New Roman"/>
        <family val="1"/>
      </rPr>
      <t xml:space="preserve">број часова наставника у 40-часовној радној недјељи  </t>
    </r>
  </si>
  <si>
    <t>46г. ПОДАЦИ О ПОЛНОЈ СТРУКТУРИ УЧЕНИКА</t>
  </si>
  <si>
    <t>ДРУГИ РАЗРЕД</t>
  </si>
  <si>
    <t>ТРЕЋИ РАЗРЕД</t>
  </si>
  <si>
    <t>ЧЕТВРТИ РАЗРЕД</t>
  </si>
  <si>
    <t>ПРВИ РАЗРЕД</t>
  </si>
  <si>
    <t>ЖЕНСКИ ПОЛ</t>
  </si>
  <si>
    <t>МУШКИ ПОЛ</t>
  </si>
  <si>
    <t>НАПОМЕНА: Број ученика у разредима у којима су и ученици са посебним потребама навести без увећања, тј. навести стварни број ученика. У табели испод навести иницијале ученика, разред који похађају и занимање за које се школује.</t>
  </si>
  <si>
    <t>ИНИЦИЈАЛИ УЧЕНИКА СА ПОСЕБНИМ ПОТРЕБАМА</t>
  </si>
  <si>
    <t>РАЗРЕД КОЈИ ПОХАЂА</t>
  </si>
  <si>
    <t>ЗАНИМАЊЕ ЗА КОЈЕ СЕ ШКОЛУЈЕ</t>
  </si>
  <si>
    <t>Недјељни број часова за руковођење подручним одјељењем - члан 19. Правилника</t>
  </si>
  <si>
    <t>Реализацију обука уз потврду о ангажовању- члан  8. Правилника</t>
  </si>
  <si>
    <t xml:space="preserve">Разредништво - члан 7. Правилника  </t>
  </si>
  <si>
    <t xml:space="preserve">Додатна настава - члан  8. Правилника </t>
  </si>
  <si>
    <t xml:space="preserve">Факултативна настава - члан  8. Правилника </t>
  </si>
  <si>
    <t xml:space="preserve">Рад са секцијом - члан  8. Правилника </t>
  </si>
  <si>
    <t xml:space="preserve">Рад са надареним и талентованим ученицима - члан  8. Правилника </t>
  </si>
  <si>
    <t xml:space="preserve">Припрема за такмичење - члан  9. Правилника </t>
  </si>
  <si>
    <t>Стручно усавршавање и рад у стручним органима - члан 11. Правилника</t>
  </si>
  <si>
    <t>Дежурство, ментор приправнику, вођење актива и други послови наведени у члану 12. Правилника</t>
  </si>
  <si>
    <t>За послове администрације еДневника- члан 13. Правилника</t>
  </si>
  <si>
    <t>Часови за број предмета преко два - члан 5. став 4. Правилника</t>
  </si>
  <si>
    <t>Свега часова редовне наставе (16) до (19) по Правилнику</t>
  </si>
  <si>
    <t>Број  часова за остале послове наставника (22) до (34)</t>
  </si>
  <si>
    <t>Свега часова радника у 40-часовној недјељи (14)+(15)+(20)+(21)+(35)</t>
  </si>
  <si>
    <t xml:space="preserve">Гимназија </t>
  </si>
  <si>
    <t>Гимназија - општи смјер</t>
  </si>
  <si>
    <t>Гимназија - друштвено језички смјер</t>
  </si>
  <si>
    <t>Гимназија - рачунарско информатички смјер</t>
  </si>
  <si>
    <t>Економија, право и трговина</t>
  </si>
  <si>
    <t>Економски техничар</t>
  </si>
  <si>
    <t>Банкарски техничар</t>
  </si>
  <si>
    <t>Пословно - правни техничар</t>
  </si>
  <si>
    <t>Пословно - информатички техничар</t>
  </si>
  <si>
    <t>Царински техничар</t>
  </si>
  <si>
    <t>Здравство</t>
  </si>
  <si>
    <t>Медицински техничар</t>
  </si>
  <si>
    <t>Физиотерапеутски техничар</t>
  </si>
  <si>
    <t>Лабораторијско санитарни техничар</t>
  </si>
  <si>
    <t>Угоститељство и туризам</t>
  </si>
  <si>
    <t>Туристички техничар</t>
  </si>
  <si>
    <t>Кувар</t>
  </si>
  <si>
    <t>14</t>
  </si>
  <si>
    <t>4</t>
  </si>
  <si>
    <t>101</t>
  </si>
  <si>
    <t>102</t>
  </si>
  <si>
    <t>11</t>
  </si>
  <si>
    <t>083</t>
  </si>
  <si>
    <t>082</t>
  </si>
  <si>
    <t>12</t>
  </si>
  <si>
    <t>087</t>
  </si>
  <si>
    <t>092</t>
  </si>
  <si>
    <t>10</t>
  </si>
  <si>
    <t>078</t>
  </si>
  <si>
    <t>3</t>
  </si>
  <si>
    <t>080</t>
  </si>
  <si>
    <t>М.С.</t>
  </si>
  <si>
    <t>I8</t>
  </si>
  <si>
    <t>Пословно-информатички техничар</t>
  </si>
  <si>
    <t>Т.А.</t>
  </si>
  <si>
    <t>I10</t>
  </si>
  <si>
    <t>Ж.П.</t>
  </si>
  <si>
    <t>М.Ш.</t>
  </si>
  <si>
    <t>Ј.К.</t>
  </si>
  <si>
    <t>II5</t>
  </si>
  <si>
    <t>А.С.</t>
  </si>
  <si>
    <t>II10</t>
  </si>
  <si>
    <t>Ш.Х.</t>
  </si>
  <si>
    <t>Л.Х.</t>
  </si>
  <si>
    <t>III7</t>
  </si>
  <si>
    <t>Пословно-правни техничар</t>
  </si>
  <si>
    <t>М.П.</t>
  </si>
  <si>
    <t>IV4</t>
  </si>
  <si>
    <t>В.Г.</t>
  </si>
  <si>
    <t>Н.М.</t>
  </si>
  <si>
    <t>IV5</t>
  </si>
  <si>
    <t>Лабораторијско-санитарни техничар</t>
  </si>
  <si>
    <t>Д.Д.</t>
  </si>
  <si>
    <t>IV7</t>
  </si>
  <si>
    <t>Б.Ј.</t>
  </si>
  <si>
    <t>IV8</t>
  </si>
  <si>
    <t xml:space="preserve">ГИМНАЗИЈА </t>
  </si>
  <si>
    <t>ЕКОНОМИЈА, ПРАВО И ТРГОВИНА</t>
  </si>
  <si>
    <t>ЗДРАВСТВО</t>
  </si>
  <si>
    <t>УГОСТИТЕЉСТВО И ЗУРИЗАМ</t>
  </si>
  <si>
    <t>Дејан Мелезовић</t>
  </si>
  <si>
    <t>II9</t>
  </si>
  <si>
    <t>Пресељење у други град</t>
  </si>
  <si>
    <t>Јелена Спасојевић</t>
  </si>
  <si>
    <t>I7</t>
  </si>
  <si>
    <t>Одлазак у иностранство</t>
  </si>
  <si>
    <t>Шејла Павловић</t>
  </si>
  <si>
    <t>II6</t>
  </si>
  <si>
    <t>Маријана Мићић</t>
  </si>
  <si>
    <t>III8</t>
  </si>
  <si>
    <t>Ибро Хасанбеговић</t>
  </si>
  <si>
    <t>Премештај у другу школу</t>
  </si>
  <si>
    <t>Миланка Стевановић</t>
  </si>
  <si>
    <t>II8</t>
  </si>
  <si>
    <t>Промјена мјеста пребивалишта</t>
  </si>
  <si>
    <t>Ђурђина Павловић</t>
  </si>
  <si>
    <t>Владимир Томић</t>
  </si>
  <si>
    <t>III1</t>
  </si>
  <si>
    <t>Пресељење у други град/спортски клуб</t>
  </si>
  <si>
    <t>Емина Бербић</t>
  </si>
  <si>
    <t>II4</t>
  </si>
  <si>
    <t>Пресељење у други град/због лијечења</t>
  </si>
  <si>
    <t>1.</t>
  </si>
  <si>
    <t>2.</t>
  </si>
  <si>
    <t>3.</t>
  </si>
  <si>
    <t>4.</t>
  </si>
  <si>
    <t>5.</t>
  </si>
  <si>
    <t>6.</t>
  </si>
  <si>
    <t>7.</t>
  </si>
  <si>
    <t>8.</t>
  </si>
  <si>
    <t>9.</t>
  </si>
  <si>
    <t>10.</t>
  </si>
  <si>
    <t>гимназија - општи смјер</t>
  </si>
  <si>
    <t>Ружица Чворовић</t>
  </si>
  <si>
    <t xml:space="preserve"> Младенка Тешановић</t>
  </si>
  <si>
    <t>гимназија - друштвено језички смјер</t>
  </si>
  <si>
    <t>Драган Радовановић</t>
  </si>
  <si>
    <t>гимназија - рачунарско информатички смјер</t>
  </si>
  <si>
    <t>Жељко Зарић</t>
  </si>
  <si>
    <t>медицински техничар</t>
  </si>
  <si>
    <t>физиотерапеутски техничар</t>
  </si>
  <si>
    <t>економски техничар</t>
  </si>
  <si>
    <t>пословно - информатички техничар</t>
  </si>
  <si>
    <t>Весна Бурмазовић</t>
  </si>
  <si>
    <t>царински техничар</t>
  </si>
  <si>
    <t>Вељко Цвијетиновић</t>
  </si>
  <si>
    <t>кувар</t>
  </si>
  <si>
    <t>Бојана Васиљевић</t>
  </si>
  <si>
    <t>11.</t>
  </si>
  <si>
    <t>Јованка Ивановић</t>
  </si>
  <si>
    <t>12.</t>
  </si>
  <si>
    <t>Александар Спасојевић</t>
  </si>
  <si>
    <t>13.</t>
  </si>
  <si>
    <t>Зоран Куљић</t>
  </si>
  <si>
    <t>14.</t>
  </si>
  <si>
    <t>Кристина Перућица</t>
  </si>
  <si>
    <t>15.</t>
  </si>
  <si>
    <t>Игор Ђукановић</t>
  </si>
  <si>
    <t>16.</t>
  </si>
  <si>
    <t>Цвијета Ђурђић</t>
  </si>
  <si>
    <t>17.</t>
  </si>
  <si>
    <t>Елизабета Јевтић</t>
  </si>
  <si>
    <t>18.</t>
  </si>
  <si>
    <t>Биљана Поповић</t>
  </si>
  <si>
    <t>19.</t>
  </si>
  <si>
    <t>туристички техничар</t>
  </si>
  <si>
    <t>Јелена Савић</t>
  </si>
  <si>
    <t>20.</t>
  </si>
  <si>
    <t>Тода Петровић</t>
  </si>
  <si>
    <t>21.</t>
  </si>
  <si>
    <t>Ненад Дрљача</t>
  </si>
  <si>
    <t>22.</t>
  </si>
  <si>
    <t>Виолета Савић</t>
  </si>
  <si>
    <t>23.</t>
  </si>
  <si>
    <t>Радован Пелемиш</t>
  </si>
  <si>
    <t>24.</t>
  </si>
  <si>
    <t>Љубинка Писић</t>
  </si>
  <si>
    <t>25.</t>
  </si>
  <si>
    <t>Нада Николић</t>
  </si>
  <si>
    <t>26.</t>
  </si>
  <si>
    <t>Дарка Тољ</t>
  </si>
  <si>
    <t>27.</t>
  </si>
  <si>
    <t>пословно правни техничар</t>
  </si>
  <si>
    <t>Жељко Хајдуковић</t>
  </si>
  <si>
    <t>28.</t>
  </si>
  <si>
    <t>Наташа Митровић</t>
  </si>
  <si>
    <t>29.</t>
  </si>
  <si>
    <t>Рада Томић</t>
  </si>
  <si>
    <t>30.</t>
  </si>
  <si>
    <t>Винка Марјановић</t>
  </si>
  <si>
    <t>31.</t>
  </si>
  <si>
    <t>Драгана Видовић</t>
  </si>
  <si>
    <t>32.</t>
  </si>
  <si>
    <t>Мирјана Требињац Бошњак</t>
  </si>
  <si>
    <t>33.</t>
  </si>
  <si>
    <t>Марија Милић</t>
  </si>
  <si>
    <t>34.</t>
  </si>
  <si>
    <t>лабораторијско санитарни техничар</t>
  </si>
  <si>
    <t>Љиљана Чворовић</t>
  </si>
  <si>
    <t>35.</t>
  </si>
  <si>
    <t>Љубиша Шевкушић</t>
  </si>
  <si>
    <t>36.</t>
  </si>
  <si>
    <t>банкарски техничар</t>
  </si>
  <si>
    <t>Зорица Стојановић Гутаљ</t>
  </si>
  <si>
    <t>37.</t>
  </si>
  <si>
    <t>Милица Бајић</t>
  </si>
  <si>
    <t>Организација В.О.Р</t>
  </si>
  <si>
    <t>x</t>
  </si>
  <si>
    <t>х</t>
  </si>
  <si>
    <t>Подјела предмета на наставнике и одјељенска старјешинства</t>
  </si>
  <si>
    <t>Упис ученика -план уписа и извјештај о упису ученика</t>
  </si>
  <si>
    <t>Вођење педагошке документације</t>
  </si>
  <si>
    <t>Разматрање приједлога ГПР школе</t>
  </si>
  <si>
    <r>
      <t xml:space="preserve">Извјештај о раду школе на крају </t>
    </r>
    <r>
      <rPr>
        <sz val="10"/>
        <rFont val="Arial"/>
        <family val="2"/>
      </rPr>
      <t xml:space="preserve">I </t>
    </r>
    <r>
      <rPr>
        <sz val="10"/>
        <rFont val="Times Cirilica"/>
        <family val="2"/>
      </rPr>
      <t xml:space="preserve">и </t>
    </r>
    <r>
      <rPr>
        <sz val="10"/>
        <rFont val="Arial"/>
        <family val="2"/>
      </rPr>
      <t>II полугодишта и шк.год.-приједлог мјера</t>
    </r>
  </si>
  <si>
    <t>40-часовна радна седмица наставника</t>
  </si>
  <si>
    <t>Похвале и награде за ученике</t>
  </si>
  <si>
    <t>Изрицање васпитно-дисциплинских мјера ученицима</t>
  </si>
  <si>
    <t xml:space="preserve">Програм рада директора, помоћника директора, стручних сарадника </t>
  </si>
  <si>
    <t>Календар праћења В.О.Р</t>
  </si>
  <si>
    <t>Извјештај о педагошко-инструктивном раду и инспекцијском надзору</t>
  </si>
  <si>
    <t>Правилник о кодексу понашања 
ученика и наставног особља у школи</t>
  </si>
  <si>
    <t>Извештај о увиду у педагошку документацију</t>
  </si>
  <si>
    <t>Програми рада додатне и допунске наставе - извјештај о раду</t>
  </si>
  <si>
    <t>Програми рада секција и извјештај о раду</t>
  </si>
  <si>
    <t>Програми и реализација стручног усавршавања наставника и стручних сарадника</t>
  </si>
  <si>
    <t>Програм  излета и екскурзија и реализација</t>
  </si>
  <si>
    <t>Анализе и извјештаји о В.О.Р у школи</t>
  </si>
  <si>
    <t>Програми реализација сарадње са родитељима</t>
  </si>
  <si>
    <t>Анализа рада стручних органа школе</t>
  </si>
  <si>
    <t>Опремање кабинета,набавка опреме</t>
  </si>
  <si>
    <t>Верификовање закључних оцјена из свих облика наставе и испита</t>
  </si>
  <si>
    <t>Именовање испитних комисија за полагање матурских и завршних испита</t>
  </si>
  <si>
    <t>Обавјештења из министарства образовања и ПП завода</t>
  </si>
  <si>
    <t xml:space="preserve">Стручно усавршавање наставника                              </t>
  </si>
  <si>
    <t>"Рад са даровитим, талентованим ученицима"</t>
  </si>
  <si>
    <t>"Интерактивна настава и начини извођења радионичких активности"</t>
  </si>
  <si>
    <t>Истраживање "Утицај друштвених мрежа на комуникацију међу младима"</t>
  </si>
  <si>
    <t>Ритам оцјењивања ученика у 
току шк. год.</t>
  </si>
  <si>
    <t>Програм "Реферални механизам подршке дјеце у школама Р.С"</t>
  </si>
  <si>
    <t>1. Рад са ученицима</t>
  </si>
  <si>
    <t>Програм савјетодавног рада са ученицима</t>
  </si>
  <si>
    <t>Савјетодавно- инструктивни рад са ученицима</t>
  </si>
  <si>
    <t>Вођење досијеа ученика</t>
  </si>
  <si>
    <t>Психолошка тестирања ученика</t>
  </si>
  <si>
    <t>Психолошка процјена и давање мишљења о ученицима</t>
  </si>
  <si>
    <t>Групно психолошко савјетовање ученика - радионице о успјешном учењу, емоцијама</t>
  </si>
  <si>
    <t>Рад са Савјетом ученика</t>
  </si>
  <si>
    <t>Рад на професионалној оријентацији ученика</t>
  </si>
  <si>
    <t>Програм превенције насиља, злостављања и занемаривања ученика</t>
  </si>
  <si>
    <t>Подршка и рад са даровитим/талентованим ученицима</t>
  </si>
  <si>
    <t>Подршка и рад са ученицима са сметњама у развоју</t>
  </si>
  <si>
    <t>Превентивни рад са ученицима:</t>
  </si>
  <si>
    <t>* I РАЗРЕД: Представљање ППС и "Технике успјешног учења"</t>
  </si>
  <si>
    <t>* I РАЗРЕД: Пројекат "Болести зависности"</t>
  </si>
  <si>
    <t>* I РАЗРЕД: Радионица "Превенција вршњачког насиља"</t>
  </si>
  <si>
    <t>* II РАЗРЕД: Пројекат "Алкохолизам" и "Конфликти и рјешавање конфликата"</t>
  </si>
  <si>
    <t>* II РАЗРЕД: Радионица "Развијање самопоуздања код адолесцената"</t>
  </si>
  <si>
    <t>* III РАЗРЕД: Пројекат "Репродуктивно здравље"</t>
  </si>
  <si>
    <t>* III РАЗРЕД: Унапређење емоционалног здравља - Емоционална интелигенција</t>
  </si>
  <si>
    <t xml:space="preserve">* IV РАЗРЕД: Пројекат "Избор занимања" </t>
  </si>
  <si>
    <t>* III и IV РАЗРЕД: Обука ученика за вршњачке едукаторе "Насиље у адолесцентским везама"</t>
  </si>
  <si>
    <t>Едукација ученика на Савјету ученика: "Утицај друштвених мрежа на одрастање младих"</t>
  </si>
  <si>
    <t>2. Рад са родитељима</t>
  </si>
  <si>
    <t>Програм сарадње са родитељима</t>
  </si>
  <si>
    <t>Савјетодавно-инструктивни рад са родитељима</t>
  </si>
  <si>
    <t>Едукативна подршка родитељима/индивидуално, групе родитеља</t>
  </si>
  <si>
    <t>Рад са родитељима даровитих ученика</t>
  </si>
  <si>
    <t>Рад са родитељима ученика са сметњама у развоју</t>
  </si>
  <si>
    <t>Учешће у реализацији родитељских састанака</t>
  </si>
  <si>
    <t>Рад са Савјетом родитеља</t>
  </si>
  <si>
    <t>Психолошко образовање родитеља, на Савјету родитеља: "Депресија код младих"</t>
  </si>
  <si>
    <t>Психоедукација родитеља на родитељским састанцима "Комуникација родитељ-дете"</t>
  </si>
  <si>
    <t>3. Рад са наставницима</t>
  </si>
  <si>
    <t>Планирање рада са наставницима, одјељенским старјешинама и приправницима</t>
  </si>
  <si>
    <t>Програм рада одјељенских старјешина</t>
  </si>
  <si>
    <t>Психолошко-савјетодавни рад са наставницима, одјељенским старјешинама и приправницима</t>
  </si>
  <si>
    <t>Едукативна подршка наставницима, одјељенским старјешинама и приправницима у раду са даровитим ученицима</t>
  </si>
  <si>
    <t>Едукативна подршка наставницима, одјељенским старјешинама и приправницима у раду са ученицима са сметњама у развоју</t>
  </si>
  <si>
    <t>Едукативна подршка наставницима, одјељенским старјешинама и приправницима у изради индивидуалних образовних програма</t>
  </si>
  <si>
    <t>Примјена Листе за наставничке опсервације</t>
  </si>
  <si>
    <t>4. Планирање и програмирање, документовање и аналитичко-истраживачки рад</t>
  </si>
  <si>
    <t xml:space="preserve">Израда програма рада психолога </t>
  </si>
  <si>
    <t xml:space="preserve">Израда мјесечних/оперативних програма рада психолога </t>
  </si>
  <si>
    <t>ГПР - израда појединих сегмената</t>
  </si>
  <si>
    <t>Учествовање у изради и реализацији плана рада одјељенских заједница, I-IV разреда</t>
  </si>
  <si>
    <t>Учешће у изради развојног/стратешког плана школе</t>
  </si>
  <si>
    <t>Вођење психолошке документације</t>
  </si>
  <si>
    <t>Анализе и извјештај о раду школе</t>
  </si>
  <si>
    <t>Израда и коришћење психолошких мјерних инструмената (упитници, анкете, скале процјене)</t>
  </si>
  <si>
    <t>Истраживање на нивоу школе: "Утицај друштвених мрежа на комуникацију међу младима"</t>
  </si>
  <si>
    <t>5. Професионални развој и вредновање квалитета рада васпитно-образовне установе</t>
  </si>
  <si>
    <t>Програм професионалног развоја</t>
  </si>
  <si>
    <t>Сарадња са стручним активима - стручно усавршавање</t>
  </si>
  <si>
    <t>Стручно усавршавање психолога - сарадња са Активом психолога и Друштвом психолога</t>
  </si>
  <si>
    <t>Учешће на стручним скуповима и семинарима РПЗ-а и Министарства просвјете и културе</t>
  </si>
  <si>
    <t>Учешће у процесу самовредновања рада школе</t>
  </si>
  <si>
    <t>Kолективно стручно усавршавање - тема за Наставничко вијеће: "Рад са даровитим, талентованим ученицима"</t>
  </si>
  <si>
    <t>6. Рад у стручним органима, тимовима и сарадња са друштвеном средином</t>
  </si>
  <si>
    <t>Програм сарадње са менаџментом школе</t>
  </si>
  <si>
    <t>Програм сарадње са локалном заједницом и институцијама</t>
  </si>
  <si>
    <t>Учешће у изради планова рада стручних органа школе</t>
  </si>
  <si>
    <t>Учешће у организацији рада школе</t>
  </si>
  <si>
    <t>Рад у стручним органима школе</t>
  </si>
  <si>
    <t>* Тим "Брига о дјеци - заједничка одговорност и обавеза"</t>
  </si>
  <si>
    <t>* Тим за самовредновање рада школе</t>
  </si>
  <si>
    <t>* Програм "Реферални механизам подршке дјеци у школама Републике Српске"</t>
  </si>
  <si>
    <t>Учешће у пројектима школе</t>
  </si>
  <si>
    <t>Сарадња са надлежним институцијама</t>
  </si>
  <si>
    <t>* Обиљежавање Дана ружичастих мајица у сарадњи са Савјетом ученика</t>
  </si>
  <si>
    <t xml:space="preserve">* Обиљежавање Дана сјећања на жртве саобраћајних незгода </t>
  </si>
  <si>
    <t>Конституисање Савјета ученика</t>
  </si>
  <si>
    <t>Усвајање пословника о раду и план и програм рада за школску 2021/2022. год.</t>
  </si>
  <si>
    <t>Кућни ред, права и обавезе ученика</t>
  </si>
  <si>
    <t>Праћење примјене Правилника о оцјењивању</t>
  </si>
  <si>
    <t>Посјета Сајму књига</t>
  </si>
  <si>
    <t>Анализа успјеха ученика у учењу и владању</t>
  </si>
  <si>
    <t>Анализа изостајања ученика са наставе и приједлози мјера</t>
  </si>
  <si>
    <t>Смјернице за правдање изостанака</t>
  </si>
  <si>
    <t>Услови рада у школи</t>
  </si>
  <si>
    <t>Акција: Један слаткиш, једно дијете</t>
  </si>
  <si>
    <t>Активности: Мреже Савјета ученика РС-и РЕСУРС</t>
  </si>
  <si>
    <t>Учешће младих у културним дешавањима у друштву</t>
  </si>
  <si>
    <t>Хуманитарни концерт</t>
  </si>
  <si>
    <t>Сарадња са другим школама и омладинским организацијама</t>
  </si>
  <si>
    <t>Сарадња са локалном заједницом (посјета градоначелника)</t>
  </si>
  <si>
    <t>Уређење огласне табле Савјета ученика</t>
  </si>
  <si>
    <t>Активности на унапређењу и очувању животне средине</t>
  </si>
  <si>
    <t>Односи са родитељима, наставницима и вршњацима</t>
  </si>
  <si>
    <t>Обиљежавање Дана жена</t>
  </si>
  <si>
    <t xml:space="preserve">Едукација чланова Савјета ученика: </t>
  </si>
  <si>
    <t>*Неправилна исхрана/поремећаји у исхрани</t>
  </si>
  <si>
    <t>*Физичка неактивност</t>
  </si>
  <si>
    <t>*Штетност коришћења дувана</t>
  </si>
  <si>
    <t>*Утицај друштвених мрежа на одрастање младих</t>
  </si>
  <si>
    <t>*Ментално здравље (радионица)</t>
  </si>
  <si>
    <t>*Избор будућег занимања</t>
  </si>
  <si>
    <t>Приједлог програма стручних посјета, излета, екскурзија, спортских активности</t>
  </si>
  <si>
    <t>Интернет и опасности од злоупотребе друштвених мрежа</t>
  </si>
  <si>
    <t>Особе оболеле од ХиВ вируса требају бити интегрисане у друштво</t>
  </si>
  <si>
    <t>Психолошка едукација ученика, на теме:</t>
  </si>
  <si>
    <t>*Превенција вршњачког насиља - Дан ружичастих мајица</t>
  </si>
  <si>
    <t>*Обележавање дана сјећања на жртве саобраћајних незгода</t>
  </si>
  <si>
    <t>Дискриминација људи оболелих од болести зависности</t>
  </si>
  <si>
    <t>Еколошке теме: Мисли глобално-ради локално</t>
  </si>
  <si>
    <t>Вршњачки едукатори: Насиље у адолесцентским везама</t>
  </si>
  <si>
    <t>Конфликти и рјешавање конфликата</t>
  </si>
  <si>
    <t>Толеранција-недеља лепих порука (израда паноа)</t>
  </si>
  <si>
    <t>Стрес код ученика пред крај школске године</t>
  </si>
  <si>
    <t>Уређење школске библиотеке</t>
  </si>
  <si>
    <r>
      <t>I</t>
    </r>
    <r>
      <rPr>
        <vertAlign val="subscript"/>
        <sz val="10"/>
        <rFont val="Times New Roman"/>
        <family val="1"/>
        <charset val="238"/>
      </rPr>
      <t>10</t>
    </r>
  </si>
  <si>
    <r>
      <t>II</t>
    </r>
    <r>
      <rPr>
        <vertAlign val="subscript"/>
        <sz val="10"/>
        <rFont val="Times New Roman"/>
        <family val="1"/>
        <charset val="238"/>
      </rPr>
      <t>5</t>
    </r>
  </si>
  <si>
    <t xml:space="preserve">А.С. </t>
  </si>
  <si>
    <r>
      <t>II</t>
    </r>
    <r>
      <rPr>
        <vertAlign val="subscript"/>
        <sz val="10"/>
        <rFont val="Times New Roman"/>
        <family val="1"/>
        <charset val="238"/>
      </rPr>
      <t>10</t>
    </r>
  </si>
  <si>
    <t xml:space="preserve">Ш.Х. </t>
  </si>
  <si>
    <r>
      <t>III</t>
    </r>
    <r>
      <rPr>
        <vertAlign val="subscript"/>
        <sz val="10"/>
        <rFont val="Times New Roman"/>
        <family val="1"/>
        <charset val="238"/>
      </rPr>
      <t>7</t>
    </r>
  </si>
  <si>
    <r>
      <t>IV</t>
    </r>
    <r>
      <rPr>
        <vertAlign val="subscript"/>
        <sz val="10"/>
        <rFont val="Times New Roman"/>
        <family val="1"/>
        <charset val="238"/>
      </rPr>
      <t>4</t>
    </r>
  </si>
  <si>
    <r>
      <t>IV</t>
    </r>
    <r>
      <rPr>
        <vertAlign val="subscript"/>
        <sz val="10"/>
        <rFont val="Times New Roman"/>
        <family val="1"/>
        <charset val="238"/>
      </rPr>
      <t>5</t>
    </r>
  </si>
  <si>
    <r>
      <t>IV</t>
    </r>
    <r>
      <rPr>
        <vertAlign val="subscript"/>
        <sz val="10"/>
        <rFont val="Times New Roman"/>
        <family val="1"/>
        <charset val="238"/>
      </rPr>
      <t>7</t>
    </r>
  </si>
  <si>
    <r>
      <t>IV</t>
    </r>
    <r>
      <rPr>
        <vertAlign val="subscript"/>
        <sz val="10"/>
        <rFont val="Times New Roman"/>
        <family val="1"/>
        <charset val="238"/>
      </rPr>
      <t>8</t>
    </r>
  </si>
  <si>
    <r>
      <rPr>
        <b/>
        <sz val="14"/>
        <rFont val="Times Cirilica"/>
        <charset val="238"/>
      </rPr>
      <t>ПЛАН АКТИВНОСТИ ЗА УНАПРЕЂЕЊЕ И ПОБОЉШАЊЕ РАДА ШКОЛЕ</t>
    </r>
    <r>
      <rPr>
        <sz val="10"/>
        <rFont val="Times Cirilica"/>
      </rPr>
      <t xml:space="preserve">
1. Побољшање материјално-техничких услова кроз опремање школе и кабинета за подршку ученицима у остваривању васпитно-образовних циљева
2. Унапређење квалитета наставе у школи
3. Подршка свим интересним странама
4. Дугорочни циљеви
</t>
    </r>
  </si>
  <si>
    <t>Активности</t>
  </si>
  <si>
    <t>Носитељ активности/партнери</t>
  </si>
  <si>
    <t>Ресурси</t>
  </si>
  <si>
    <t>Временски оквир</t>
  </si>
  <si>
    <t>Набавка нове и замјена старе рачунарске опреме за кабинете практичне наставе</t>
  </si>
  <si>
    <t>Директор,секретар, партнери из локалне заједнице, донатори</t>
  </si>
  <si>
    <t>Људски ресурси, финансијска средства</t>
  </si>
  <si>
    <t>2020 - 2025. године</t>
  </si>
  <si>
    <t>Опремање мултимедијалних учионица и кабинета</t>
  </si>
  <si>
    <t>Градска управа града Зворника, директор,</t>
  </si>
  <si>
    <t>секретар,</t>
  </si>
  <si>
    <t>Стратешки план развоја Града Зворника</t>
  </si>
  <si>
    <t>партнери из локалне заједнице, донатори</t>
  </si>
  <si>
    <t>2019 - 2023. године</t>
  </si>
  <si>
    <t xml:space="preserve"> </t>
  </si>
  <si>
    <t>Донације-материјална или финансијска средства</t>
  </si>
  <si>
    <t>Изградња лифта за дјецу са тешкоћама у развоју</t>
  </si>
  <si>
    <t>Организација „Ворлд Висион“</t>
  </si>
  <si>
    <t>2020 - 2025. година</t>
  </si>
  <si>
    <t>Партнери из локалне заједнице</t>
  </si>
  <si>
    <t>Људски и финансијски</t>
  </si>
  <si>
    <t>Набавка стручне и школске литературе за библиотеку</t>
  </si>
  <si>
    <t>Директор,</t>
  </si>
  <si>
    <t>Материјални  ресурси</t>
  </si>
  <si>
    <t>Сајам књига октобар 2021. године</t>
  </si>
  <si>
    <t>Током школске године</t>
  </si>
  <si>
    <t>стручни сарадник-библиотекар, донатори</t>
  </si>
  <si>
    <t>Током школске 2021/2022. године</t>
  </si>
  <si>
    <t>Опремање учионица новим наставним средствима</t>
  </si>
  <si>
    <t>Директор, секретар, локална заједница, привредници</t>
  </si>
  <si>
    <t>Прецизно дефинисање критеријума оцјењивања и усклађивање са модуларном наставом</t>
  </si>
  <si>
    <t>Министарство просвјете и културе РС</t>
  </si>
  <si>
    <t>Људски ресурси</t>
  </si>
  <si>
    <t>Анкетирање ученика у току школске године и евалуација на крају школске године у циљу сагледавања очекивања ученика</t>
  </si>
  <si>
    <t>Одјељенски старјешина, педагошко-психолошка служба</t>
  </si>
  <si>
    <t>Стручно усавршавање наставника и стручних сарадника:</t>
  </si>
  <si>
    <t>Управа школе, Педагошко-психолошка служба школе, наставници</t>
  </si>
  <si>
    <t>Планирање стручног усавршавања наставника</t>
  </si>
  <si>
    <t>Материјална средства школе, донације кроз пројектне активности</t>
  </si>
  <si>
    <t>Стручни семинари од Министарства просвјете и културе и Републичког Педагошког завода</t>
  </si>
  <si>
    <t>Министарство просвјете и културе РС, Републички педагошки завод, управа школе, педагошко-психолошка служба школе, наставници</t>
  </si>
  <si>
    <t>Током</t>
  </si>
  <si>
    <t>Материјална средства</t>
  </si>
  <si>
    <t>школске године</t>
  </si>
  <si>
    <t>Ревидирање НПП - а</t>
  </si>
  <si>
    <t>РПЗ, професори</t>
  </si>
  <si>
    <t>Током школске године, по потреби</t>
  </si>
  <si>
    <t>Организовање састанака са привредницима због извођења  практичне наставе у привреди</t>
  </si>
  <si>
    <t>Директор школе, привредници, Актив економске групе предмета</t>
  </si>
  <si>
    <t>Стицање радног искуства у оквиру привреде или пословног сектора за ученике четворогодишње стручне школе</t>
  </si>
  <si>
    <t>Директор, локална самоуправа, послодавци</t>
  </si>
  <si>
    <r>
      <t>3</t>
    </r>
    <r>
      <rPr>
        <sz val="12"/>
        <rFont val="Calibri"/>
        <family val="2"/>
        <charset val="238"/>
      </rPr>
      <t>.</t>
    </r>
  </si>
  <si>
    <t>Сарадња са другим институцијама у оквиру Тима „Брига о дјеци- заједничка одговорност и обавеза“</t>
  </si>
  <si>
    <t>Директор, помоћник директора, педагог, психолог, професори, РПЗ, друге надлежне институције (МУП, Дом здравља и Центар за социјални рад)</t>
  </si>
  <si>
    <t>Пројекат „Успостављање рефералног механизма подршке дјеци у школама Републике Српске“</t>
  </si>
  <si>
    <t>Директор- именована испред РПЗ-а као члан тима савјетника у пројекту, педагошко-психолошка служба, наставници</t>
  </si>
  <si>
    <t>Направити промотивни видео о школи на тему професионалне оријентације и поставати на YouTube канал и школски сајт</t>
  </si>
  <si>
    <t>Актив професора информатике</t>
  </si>
  <si>
    <t>Људски и материјални ресурси</t>
  </si>
  <si>
    <t>Информисање ученика и наставника о Правилима кућног реда, обавезама дежурних ученика и дежурних наставника</t>
  </si>
  <si>
    <t>Управа школе, дежурни наставници, дежурни ученици</t>
  </si>
  <si>
    <t>Људски ресурси
Материјална средства</t>
  </si>
  <si>
    <t>Септембар 2021. године
Током школске године</t>
  </si>
  <si>
    <t>Информисање ученика о Правилнику о оцјењивању, правилима понашања у школи, Протоколу о поступању у случајевима насиља, злостављања или занемаривања дјеце</t>
  </si>
  <si>
    <t>Управа школе, педагошко-психолошка служба школе, наставници, одјељенске старјешине</t>
  </si>
  <si>
    <t>Информисање ученика и родитеља о Правилнику о награђивању ученика и изрицању васпитно-дисциплинских мјера</t>
  </si>
  <si>
    <t>Септембар 2021. године</t>
  </si>
  <si>
    <t>Едукација ученика и спровођење едукативних програма у школи, кроз реализацију програма рада: одјељенских заједница, Савјета ученика, школског тима „Брига о дјеци-заједничка одговорност и обавеза“, пројекта „Смањење ризика за здравље“, других пројеката и активности</t>
  </si>
  <si>
    <t>Одјељенске старјешине, педагошко-психолошка служба школе, водитељи секција и Савјета ученика, партнери из невладиних организација и других институција</t>
  </si>
  <si>
    <t>Едукација и информисање родитеља кроз рад на родитељским састанцима, Савјету родитеља и учешће родитеља у истраживањима у школи</t>
  </si>
  <si>
    <t>Управа школе, педагошко-психолошка служба школе, одјељенске старјешине</t>
  </si>
  <si>
    <t>Директор, Актив професора историје, управа школе, стручни сарадници, професори, библиотекар</t>
  </si>
  <si>
    <t xml:space="preserve">Током школске 2021/2022. године </t>
  </si>
  <si>
    <t>Материјални ресурси</t>
  </si>
  <si>
    <t>Пројекат изградње ђачког ресторана у простору школе</t>
  </si>
  <si>
    <t>Директор, Министарство здравља РС, локална заједница, привредници, донатори</t>
  </si>
  <si>
    <t>2019 - 2023</t>
  </si>
  <si>
    <t>године</t>
  </si>
  <si>
    <t>1. Планирање, програмирање и организовање рада установе</t>
  </si>
  <si>
    <t>Програм рада педагога - оперативно планирање и евиденција о раду</t>
  </si>
  <si>
    <t>Програм рада одјељенских заједница I-IV разреда</t>
  </si>
  <si>
    <t>Програм излета и екскурзија</t>
  </si>
  <si>
    <t>Формирање одјељења I разреда</t>
  </si>
  <si>
    <t>Учешће у организацији ваннаставних активности</t>
  </si>
  <si>
    <t>Учешће у изради планова и програма рада стручних органа школе</t>
  </si>
  <si>
    <t>Програм индивидуалног стручног усавршавања професора</t>
  </si>
  <si>
    <t>2. Праћење, вредновање и унапређивање васпитно-образовног рада</t>
  </si>
  <si>
    <t>Учешће у праћењу и вредновању рада школе</t>
  </si>
  <si>
    <t>Систематско праћење реализације васпитно образовног рада - посјете часовима редовне наставе и ваннаставних активности</t>
  </si>
  <si>
    <t>Стручна помоћ и праћење реализације програма стручног усавршавања проф.</t>
  </si>
  <si>
    <t>Квантитативна и квалитативна анализа постигнућа успјеха ученика</t>
  </si>
  <si>
    <t>Праћење реализације програма рада одјељенске заједнице</t>
  </si>
  <si>
    <t>Праћење примјене Правилника о оцјењивању ученика</t>
  </si>
  <si>
    <t>Ритам оцјењивања ученика у току школске године</t>
  </si>
  <si>
    <t xml:space="preserve">Израда анализа успјеха ученика у учењу и владању </t>
  </si>
  <si>
    <t>Учешће у квалитативним и квантитативним истраживањима и пројектима у школи</t>
  </si>
  <si>
    <t>3. Рад са ученицима</t>
  </si>
  <si>
    <t xml:space="preserve">Савјетодавно инструктивни рад са ученицима </t>
  </si>
  <si>
    <t>Педагошка процјена и давање мишљења о ученицима</t>
  </si>
  <si>
    <t xml:space="preserve">*Пројекат "Болести зависности"  I разреди </t>
  </si>
  <si>
    <t>*Пројекат "Рјешавање конфликата" II разреди</t>
  </si>
  <si>
    <t>*Пројекат "Алкохолизам и ризична понашања младих" II разреди</t>
  </si>
  <si>
    <t>*Пројекат "Репродуктивно здравље" III  разреди</t>
  </si>
  <si>
    <t>*Пројекат "Избор занимања" III и IV разреди</t>
  </si>
  <si>
    <t>*Технике успјешног учења I  разреди</t>
  </si>
  <si>
    <t>Програм рада са даровитим ученицима</t>
  </si>
  <si>
    <t>Програм превенције насиља у школи</t>
  </si>
  <si>
    <t>4. Рад са наставницима</t>
  </si>
  <si>
    <t>Програм рада одјељенског старјешине</t>
  </si>
  <si>
    <t>Педагошки савјетодавни рад са наставницима, одјељенским старјешинама и приправницима</t>
  </si>
  <si>
    <t>Стручна помоћ наставницима у реализацији наставног плана и програма</t>
  </si>
  <si>
    <t>Помоћ наставницима у уједначавању критеријума за оцјењивање</t>
  </si>
  <si>
    <t>Подршка наставницима у раду са дјецом са сметњама у развоју и даровитом дјецом</t>
  </si>
  <si>
    <t>Савјетодавно инструктивни рад са родитељима</t>
  </si>
  <si>
    <t>Учешће у реализацији  родитељских састанака</t>
  </si>
  <si>
    <t>Едукација родитеља на Савјету родитеља: "Проблеми одрастања младих"</t>
  </si>
  <si>
    <t xml:space="preserve">Програм и сарадња са локалном заједницом и институцијама </t>
  </si>
  <si>
    <t>6. Професионални развој</t>
  </si>
  <si>
    <t xml:space="preserve">Колективно стручно усавршавање на тему: "Интерактивна настава и  начин извођења радионичких активности"
</t>
  </si>
  <si>
    <t>Учешће на семинарима и стручним скуповима РПЗ-а и Министарства просвјете и културе РС</t>
  </si>
  <si>
    <t>7. Рад у стручним органима и тимовима на нивоу васпитно-образовне установе и ван ње</t>
  </si>
  <si>
    <t>Рад у стручним и савјетодавним органима школе</t>
  </si>
  <si>
    <t>Тим "Брига о дјеци заједничка одговорност и обавеза"</t>
  </si>
  <si>
    <t>Програм "Реферални механизам подршке дјеци у школама РС"</t>
  </si>
  <si>
    <t>Сарадња са активом педагога</t>
  </si>
  <si>
    <t>Активности ажурирања и уноса података о ученицима, радницима и распореду часова у програму ЕДУИС-У</t>
  </si>
  <si>
    <t>5. Партнерство са породицом и  заједницом</t>
  </si>
  <si>
    <t>Српски  језик и књижевност</t>
  </si>
  <si>
    <t>У анексу ГПР школе</t>
  </si>
  <si>
    <t>Страни језици</t>
  </si>
  <si>
    <t>Математика и физика</t>
  </si>
  <si>
    <t>Младенка Тешановић</t>
  </si>
  <si>
    <t>Историја и географија</t>
  </si>
  <si>
    <t>Душанка Лазаревић</t>
  </si>
  <si>
    <t>Биологија и хемија</t>
  </si>
  <si>
    <t>Рачунарство и информатика</t>
  </si>
  <si>
    <t>Весна Симић</t>
  </si>
  <si>
    <t>Физичко, ликовно, музичко васпитање</t>
  </si>
  <si>
    <t>Саша Калајџић</t>
  </si>
  <si>
    <t>Економска група предмета</t>
  </si>
  <si>
    <t>Здравствена струка</t>
  </si>
  <si>
    <t>Драгана Росуљаш</t>
  </si>
  <si>
    <t>Конституисање ученичког колектива</t>
  </si>
  <si>
    <t>Реализација васпитног програма</t>
  </si>
  <si>
    <t>Праћење рада и напредовања ученика</t>
  </si>
  <si>
    <t>Савјетодавни рад са ученицима</t>
  </si>
  <si>
    <t>Разговори са родитељима</t>
  </si>
  <si>
    <t>Рад одјељенског вијећа</t>
  </si>
  <si>
    <t>Брига о физичком и здравственом развоју ученика</t>
  </si>
  <si>
    <t>Рад са ученицима са сметњама у развоју</t>
  </si>
  <si>
    <t>Организација културног и друштвено забавног  живота одјељења</t>
  </si>
  <si>
    <t>Васпитно дисциплинске мјере</t>
  </si>
  <si>
    <t>Планирање В. Р. О. З.</t>
  </si>
  <si>
    <t>Планирање рада одјељенског вијећа</t>
  </si>
  <si>
    <t>Родитељски састанци</t>
  </si>
  <si>
    <t>Индивидуална сарадња са родитељима</t>
  </si>
  <si>
    <t>Индивидуална сарадња са члановима одјељенског вијећа</t>
  </si>
  <si>
    <t xml:space="preserve">Индивидуална сарадња са  педагошко -психолошком службом </t>
  </si>
  <si>
    <t>Индивидуална сарадња са менаџментом школе</t>
  </si>
  <si>
    <t>Учешће у раду стручних и упр. органа школе</t>
  </si>
  <si>
    <t>Вођење одјељенске књиге и остале школске евиденције и документације</t>
  </si>
  <si>
    <t>Попуњавање матичне књиге</t>
  </si>
  <si>
    <t>Попуњавање свједочанстава и ђачких књижица</t>
  </si>
  <si>
    <t>Записници - р.в. одјељенски вијећа, комисија, радних гупа, разредних испита</t>
  </si>
  <si>
    <t>Прикупља све податке о ученицима и води евиденцију</t>
  </si>
  <si>
    <t>Води забиљешке о појединачним проблемима ученика</t>
  </si>
  <si>
    <t>Упознаје ученике са административним и законским одредбама које се на њих односе</t>
  </si>
  <si>
    <t>Води евиденцију о изреченим васпитно дисциплинским мјерама - похвале, награде, казне</t>
  </si>
  <si>
    <t>Забиљешке о здравственом стању ученика</t>
  </si>
  <si>
    <t>руски језик</t>
  </si>
  <si>
    <t>фудбалска</t>
  </si>
  <si>
    <t>одбојкашка</t>
  </si>
  <si>
    <t>рукометна</t>
  </si>
  <si>
    <t>кошаркашка</t>
  </si>
  <si>
    <t>Станислав Драгутиновић</t>
  </si>
  <si>
    <t>атлетска</t>
  </si>
  <si>
    <t>Организационо-техничке  припреме за почетак рада школе</t>
  </si>
  <si>
    <t>Школски календар</t>
  </si>
  <si>
    <t>Промовише интересе школе у локалној заједници</t>
  </si>
  <si>
    <t>Разматра-успјех ученика у учењу и владању</t>
  </si>
  <si>
    <t>Годишњи програм рада школе</t>
  </si>
  <si>
    <t>Извјештај о раду школе и сугестије за побољшање  васпитно-образовног рада</t>
  </si>
  <si>
    <t>Разматра услове рада школе</t>
  </si>
  <si>
    <t>Правилник о оцјењивању ученика</t>
  </si>
  <si>
    <t>Смјернице за правдање изостанака ученика</t>
  </si>
  <si>
    <t>Разматра план екскурзија и излета за шк. годину</t>
  </si>
  <si>
    <t>Разматра намјену коришћења средстава доб. донацијом и средствима  родитеља</t>
  </si>
  <si>
    <t>Кућни ред школе</t>
  </si>
  <si>
    <t>Представља ставове родитеља ученика Школском одбору</t>
  </si>
  <si>
    <t>Подстиче ангажовање родитеља у раду школе</t>
  </si>
  <si>
    <t>Учешће у изради и реализацији пројекта за унапређење васпитно-образовног рада</t>
  </si>
  <si>
    <t>Предлаже представнике родитеља у Школски одбор</t>
  </si>
  <si>
    <t>Разматра приговоре родитеља у вези васпитно-образовног рада</t>
  </si>
  <si>
    <t>Доноси Пословник о раду</t>
  </si>
  <si>
    <t>Анализа посећености родитељских састанака</t>
  </si>
  <si>
    <t>Едукација родитеља:</t>
  </si>
  <si>
    <t>Проблеми одрастања младих - школски педагог</t>
  </si>
  <si>
    <t>Депресија код младих - школски психолог</t>
  </si>
  <si>
    <t>I-II</t>
  </si>
  <si>
    <t xml:space="preserve">Бања Лука </t>
  </si>
  <si>
    <t xml:space="preserve">Обилазак града, Господска улица, музеј, позориште, Бански двор </t>
  </si>
  <si>
    <t>мај</t>
  </si>
  <si>
    <t>одј. старје. пед. школе менаџмент школе</t>
  </si>
  <si>
    <t>Доња Градина</t>
  </si>
  <si>
    <t>Бања Врућица-  
Теслић - Добој</t>
  </si>
  <si>
    <t>Добој обилазак града, Бања Врућица, Теслић</t>
  </si>
  <si>
    <t>Вишеград</t>
  </si>
  <si>
    <t>Обилазак града- Манастир Добрун</t>
  </si>
  <si>
    <t>Београд</t>
  </si>
  <si>
    <t>Обилаз града - Храм Светог Саве - Калемегданска тврђава</t>
  </si>
  <si>
    <t>Нови сад</t>
  </si>
  <si>
    <t xml:space="preserve">Обилазак града, Петроварадинска тврђава
</t>
  </si>
  <si>
    <t>Златибор</t>
  </si>
  <si>
    <t>Обилазак - Тара, Златибор</t>
  </si>
  <si>
    <t>Опленац</t>
  </si>
  <si>
    <t>Грчка</t>
  </si>
  <si>
    <t>септ.</t>
  </si>
  <si>
    <t>одј. старје.  менаџмент школе</t>
  </si>
  <si>
    <t>Шпанија</t>
  </si>
  <si>
    <t>I-IV</t>
  </si>
  <si>
    <t>Спортски дан школе</t>
  </si>
  <si>
    <t>Такмичење међу одјељењима</t>
  </si>
  <si>
    <t>април</t>
  </si>
  <si>
    <t>професори физичког васпитања</t>
  </si>
  <si>
    <t>Крос</t>
  </si>
  <si>
    <t>Крос-трчање у одвојеним група</t>
  </si>
  <si>
    <t>окт.</t>
  </si>
  <si>
    <t>менаџмент школе</t>
  </si>
  <si>
    <t>Савјет ученика</t>
  </si>
  <si>
    <t>Марија Степановић</t>
  </si>
  <si>
    <t>Станислав Томић</t>
  </si>
  <si>
    <t>Црвени крст</t>
  </si>
  <si>
    <t>Александра Миловановић</t>
  </si>
  <si>
    <t>Маријана Попић</t>
  </si>
  <si>
    <t>56</t>
  </si>
  <si>
    <t>Школа: Јавна установа Средњошколски центар "Петар Кочић"</t>
  </si>
  <si>
    <t>Мјесто: Зворник</t>
  </si>
  <si>
    <t>Биљана Писић</t>
  </si>
  <si>
    <t>Јованка Глишић</t>
  </si>
  <si>
    <t>Снежана Михајловић</t>
  </si>
  <si>
    <t>Драгана Вучковић</t>
  </si>
  <si>
    <t>Зорана Малетић</t>
  </si>
  <si>
    <t>Елена Сандић</t>
  </si>
  <si>
    <t>Николина Лазић</t>
  </si>
  <si>
    <t>Анђа Ђиловић</t>
  </si>
  <si>
    <t>Финансијски радник</t>
  </si>
  <si>
    <t>Снежана Богдановић</t>
  </si>
  <si>
    <t>Ратко Чутурић</t>
  </si>
  <si>
    <t>Здравко Радовановић</t>
  </si>
  <si>
    <t>Станомир Куртума</t>
  </si>
  <si>
    <t>Гоја Јокић</t>
  </si>
  <si>
    <t>Хигијеничар</t>
  </si>
  <si>
    <t>Мирјана Митрић</t>
  </si>
  <si>
    <t>Божица Чојић</t>
  </si>
  <si>
    <t>Веселинка Јовић</t>
  </si>
  <si>
    <t>Драгица Ждрало</t>
  </si>
  <si>
    <t>Гроздана Јеремић</t>
  </si>
  <si>
    <t>Милијана Тимко</t>
  </si>
  <si>
    <t>Слађана Попић</t>
  </si>
  <si>
    <t>Стојанка Спасојевић</t>
  </si>
  <si>
    <t>Српски језик и књижевност</t>
  </si>
  <si>
    <t>Снежана Вукајловић</t>
  </si>
  <si>
    <t>Mилица Бајић</t>
  </si>
  <si>
    <t>Руски језик</t>
  </si>
  <si>
    <t>Тања Јокић</t>
  </si>
  <si>
    <t>Маријана Стaнојевић</t>
  </si>
  <si>
    <t>Латински језик, Историја</t>
  </si>
  <si>
    <t>Горица Сандић</t>
  </si>
  <si>
    <t>Дајана Достанић</t>
  </si>
  <si>
    <t>Психологија, Медицинска психологија</t>
  </si>
  <si>
    <t>Предраг Арсић</t>
  </si>
  <si>
    <t>Билогија, Микробиологија</t>
  </si>
  <si>
    <t>Јелена Перић Вуковић</t>
  </si>
  <si>
    <t>Радо Лазаревић</t>
  </si>
  <si>
    <t>Рачунарство и информатика, Информатика</t>
  </si>
  <si>
    <t>Рачунарство и информатика, Информатика,Пословна информатика,Рачунарски системи</t>
  </si>
  <si>
    <t>Јулијана Млинаревић</t>
  </si>
  <si>
    <t>Рачунарство и информатика, Информатика, Пословна информатика, Процеси развоја софтвера, Оперативни системи и рачунарске мреже, Примјена рачунара</t>
  </si>
  <si>
    <t>Светлана Зарић</t>
  </si>
  <si>
    <t>Марија Давидовић</t>
  </si>
  <si>
    <t>Војин Мартиновић</t>
  </si>
  <si>
    <t>Радинка Ристић</t>
  </si>
  <si>
    <t>Дико Тадић</t>
  </si>
  <si>
    <t>Мирјана Томић</t>
  </si>
  <si>
    <t>Практична настава за куваре</t>
  </si>
  <si>
    <t>Мирјана Вигњевић</t>
  </si>
  <si>
    <t>Јован Ашћерић</t>
  </si>
  <si>
    <t>Православна вјеронаука</t>
  </si>
  <si>
    <t>Страхиња Јокић</t>
  </si>
  <si>
    <t>Данијела Крстић</t>
  </si>
  <si>
    <t>Војкан Мујичић</t>
  </si>
  <si>
    <t>Практична настава (право)</t>
  </si>
  <si>
    <t>Ивана Ерић</t>
  </si>
  <si>
    <t>Екологија и заштита животне средине</t>
  </si>
  <si>
    <t>Вања Нинковић</t>
  </si>
  <si>
    <t>Историја умјетности</t>
  </si>
  <si>
    <t>Љиљана Вуковић</t>
  </si>
  <si>
    <t>Осман Шахбеговић</t>
  </si>
  <si>
    <t>ДОПУНСКИ РАД</t>
  </si>
  <si>
    <t>Борис Баковић</t>
  </si>
  <si>
    <t>Далибор Липовац</t>
  </si>
  <si>
    <t>Перо Пајкановић</t>
  </si>
  <si>
    <t>Цвијета Остојић Васић</t>
  </si>
  <si>
    <t>Дејан Мишић</t>
  </si>
  <si>
    <t>Невена Томанић</t>
  </si>
  <si>
    <t>Синиша Ђукановић</t>
  </si>
  <si>
    <t>УГОВОР О ДЈЕЛУ</t>
  </si>
  <si>
    <t>Миља Савић</t>
  </si>
  <si>
    <t>Милан Жугић</t>
  </si>
  <si>
    <t>Светлана Зекић</t>
  </si>
  <si>
    <t>Драженка Шакотић</t>
  </si>
  <si>
    <t>Математика, Привредна математика</t>
  </si>
  <si>
    <t>Економија, Пословна економија, Царински системи вјежбе</t>
  </si>
  <si>
    <t>Маркетинг у туризму, Маркетинг, Банкарска обука, Менаџмент, Економика туризма, Агенцијско и хотелијерско пословање, Практична настава</t>
  </si>
  <si>
    <t>Књиговодство,Књиговодство вјежбе, Рачуноводство, Рачуноводство вјежбе, Финансијска математика</t>
  </si>
  <si>
    <t>Пословно информатичка обука вјежбе, Канцеларијско пословање, Основе предузетништва, Књиговодство, Књиговодство вјежбе, Економија изборни предмет, Основи економије</t>
  </si>
  <si>
    <t>Агенцијско и хотелијерско пословање, Агенцијско и хотелијерско пословање вјежбе, Практична настава, Пословно информатичка обука вјежбе, Основе предузетништва</t>
  </si>
  <si>
    <t>Практична настава, Основе предузетништва, Књиговодство, Књиговодство вјежбе, Рачуноводство, Рачуноводство вјежбе</t>
  </si>
  <si>
    <t>Пословно информатичка обука вјежбе, Пословна економија, Монетарна економија и банкарство, Финансијско пословање, Финансијско пословање изборни предмет, Основе туризма и угоститељства</t>
  </si>
  <si>
    <t>Практична настава, Књиговодство вјежбе, Основи економије, Банкарске процедуре</t>
  </si>
  <si>
    <t>Практична настава-здравствена њега, Инфектологија вјежбе, Интерна медицина вјежбе</t>
  </si>
  <si>
    <t>Практична настава-здравствена њега, Инфектологија вјежбе, Интерна медицина вјежбе, Хирургија вјежбе, Педијатрија вјежбе</t>
  </si>
  <si>
    <t>Здравствена њега, Здравствена њега и рехабилитација, Здравствена њега изборни предмет, Интерна медицина, Здравствена њега са породичном медицином, Педијатрија, Гинекологија и акушерство</t>
  </si>
  <si>
    <t xml:space="preserve">Практична настава-здравствена њега, Хирургија вјежбе, Гинекологија и акушерство вјежбе, Неуропсихијатрија вјежбе </t>
  </si>
  <si>
    <t>Ликовна култура, Умјетничко обликовање теорија и вјежбе</t>
  </si>
  <si>
    <t>Социологија, Социологија и етика, Демократија и људска права, Етика</t>
  </si>
  <si>
    <t>Социологија и филозофија, Демократија и људска права, Култура религија, Филозофија</t>
  </si>
  <si>
    <t>Демократија и људска права, Етика, Култура религија, Пословна комуникација</t>
  </si>
  <si>
    <t>Рачунарство и информатика, Информатика, Пословна информатика, Модели и базе података теорија</t>
  </si>
  <si>
    <t>Рачунарство и информатика, Информатика, Пословна информатика, Програмирање</t>
  </si>
  <si>
    <t>Хемија, Медицинска биохемија, Медицинска биохемија вјежбе</t>
  </si>
  <si>
    <t>Хемија, Хемија изборни предмет, Медицинска биохемија</t>
  </si>
  <si>
    <t>Медицинска биохемија вјежбе, Познавање робе, Куварство, Хигијена</t>
  </si>
  <si>
    <t>Биологија, Микробиологија и паразитологија изборни предмет</t>
  </si>
  <si>
    <t>Право, Банкарско право, Практична настава правни дио, Финансијско право</t>
  </si>
  <si>
    <t>Жељка Шакотић Шавија</t>
  </si>
  <si>
    <t>АСИСТЕНТ У НАСТАВИ</t>
  </si>
  <si>
    <t>089</t>
  </si>
  <si>
    <t>Лабораторијско - санитарни техничар</t>
  </si>
  <si>
    <t>Рачуноводство</t>
  </si>
  <si>
    <t>Практична настава</t>
  </si>
  <si>
    <t>Православна вјеронаука/исламска вјеронаука</t>
  </si>
  <si>
    <t>Пословна информатика</t>
  </si>
  <si>
    <t>Књиговодство</t>
  </si>
  <si>
    <t>Изборни предмет:енглески језик/економија</t>
  </si>
  <si>
    <t>Православна вјеронаука/Култура религија</t>
  </si>
  <si>
    <t>Пословно информатички техничар</t>
  </si>
  <si>
    <t>Пословно - информатичка обука</t>
  </si>
  <si>
    <t>Интерна медицина</t>
  </si>
  <si>
    <t>Хирургија</t>
  </si>
  <si>
    <t>Изборни предмет:хемија/здравствена њега</t>
  </si>
  <si>
    <t>Педијатрија</t>
  </si>
  <si>
    <t>Гинекологија и акушерство</t>
  </si>
  <si>
    <t>Медицинска биохемија</t>
  </si>
  <si>
    <t>Хематологија са трансузиологијом</t>
  </si>
  <si>
    <t>Санитарна хемија и техника</t>
  </si>
  <si>
    <t>Медицина рада са здравственом статистиком</t>
  </si>
  <si>
    <t xml:space="preserve">Опремање кабинета за физику </t>
  </si>
  <si>
    <t>2021 – 2023. године</t>
  </si>
  <si>
    <t>Директор школе, невладине организације и локална заједница, донатори</t>
  </si>
  <si>
    <t>Штампање и промоција монографије о раду школе, обиљежавање стогодишњице установе</t>
  </si>
  <si>
    <t>Туристичка организација Републике Словеније</t>
  </si>
  <si>
    <t>Пројекат је значајно допринио подизању самопоуздања код ученика, афирмисања младих у друштвеној заједници.</t>
  </si>
  <si>
    <t xml:space="preserve">"Округла фантазија" </t>
  </si>
  <si>
    <t>"Кухиња мога краја"</t>
  </si>
  <si>
    <t>Подизање свијести о важности знања правилне и редовне припреме оброка. Указивање на значај манифестација за продају и презентацију домаћих производа.</t>
  </si>
  <si>
    <t>Ученици су представили пројекат на 18. Међународном сајму туризма у Словенији и освојили бронзано признање.</t>
  </si>
  <si>
    <t>Ученици су представили пројекат на 18. Међународном сајму туризма у Словенији и освојили сребрно признање.</t>
  </si>
  <si>
    <t>Указивање на традиционалне вредности и културу и обичаје нашег поднебља. Афирмисање младих.</t>
  </si>
  <si>
    <t>Части речи. (Вспомним основные граммаатические термины)</t>
  </si>
  <si>
    <t>Славянские языки; Русский язык-общие сведения</t>
  </si>
  <si>
    <t>Неопределенные местоимения (кто-то, что-то; кто-нибудь,что-нибудь...)</t>
  </si>
  <si>
    <t>Неопределенные местоимения (упражнения)</t>
  </si>
  <si>
    <t xml:space="preserve"> Отрицательные местоимения некого и нечего</t>
  </si>
  <si>
    <t>Текст: Как я   изучал языки</t>
  </si>
  <si>
    <t xml:space="preserve"> Отрицательные местоимения (упражнения)</t>
  </si>
  <si>
    <t>Пословицы и фразы на тему „язык“</t>
  </si>
  <si>
    <t>Предлоги: из-за, из, из-под, под, над…</t>
  </si>
  <si>
    <t>Окончание –У (-ю) в предложном и в родительном падежах</t>
  </si>
  <si>
    <t>Текст: Разговор о новоселье</t>
  </si>
  <si>
    <t>Слова и выражения на тему „Дом“.</t>
  </si>
  <si>
    <t>Музей-квартира А. С. Пушкина</t>
  </si>
  <si>
    <t>Пушкин – родоначальник русского романа 19. века</t>
  </si>
  <si>
    <t>Упражнения: грамматические да разговорные</t>
  </si>
  <si>
    <t>Существительные типа: крыло, партизан, Шумарице, гражданин</t>
  </si>
  <si>
    <t>Сравнительная степень прилагательных</t>
  </si>
  <si>
    <t>Деепричастие совершенного вида</t>
  </si>
  <si>
    <t>Деепричастие несовершеного вида</t>
  </si>
  <si>
    <t>Текст. Природу любят все</t>
  </si>
  <si>
    <t>Разговорные упражнения</t>
  </si>
  <si>
    <t>Глаголы движения</t>
  </si>
  <si>
    <t>Текст: Товарищи Гонцовы</t>
  </si>
  <si>
    <t>Разговорные упражненя на тему „Поездка“</t>
  </si>
  <si>
    <t>Глаголы типа: лечь, лезти, мочь</t>
  </si>
  <si>
    <t>Глаголы движения с приставками</t>
  </si>
  <si>
    <t>Первоапрельская шутка</t>
  </si>
  <si>
    <t>Текст: Там, где рождается Волга</t>
  </si>
  <si>
    <t>Превасходная степень прилагательных</t>
  </si>
  <si>
    <t>Черногорское побережье</t>
  </si>
  <si>
    <t>Количественные числительные</t>
  </si>
  <si>
    <t>Как заказать гостиницу</t>
  </si>
  <si>
    <t>Поездка за границу</t>
  </si>
  <si>
    <t>Таможенная декларация</t>
  </si>
  <si>
    <t>Индивидуално стручно усавршавање</t>
  </si>
  <si>
    <t>У анексу ГПР</t>
  </si>
  <si>
    <t>предметни професори</t>
  </si>
  <si>
    <t>Групно стручно усавршавање</t>
  </si>
  <si>
    <t>Колективно стручно усавршавање</t>
  </si>
  <si>
    <t>Истраживачки пројекти</t>
  </si>
  <si>
    <t>педагошко-психолошка служба</t>
  </si>
  <si>
    <t xml:space="preserve">*Н.В. 
*Савјет ученика
</t>
  </si>
  <si>
    <t>*Утицај друштвених мрежа на комуникацију међу младима</t>
  </si>
  <si>
    <t>*педагошко психолошка служба</t>
  </si>
  <si>
    <t>*Н.В - предавање
*Н.В презентације
*Савјет родитеља</t>
  </si>
  <si>
    <t xml:space="preserve">*Интерактивна настава и начин извођења радионичких активности
*Рад са даровитим и талентованим ученицима
*Депресија код младих
*Проблеми одрастања младих
</t>
  </si>
  <si>
    <t>*писане теме
*предавања С.А.
*семинари
*савјетовања</t>
  </si>
  <si>
    <t>*предметни професори 
*предсједници стручних актива
*педагошко психолошка служба
*Савјет ученика          *Савјет родитеља</t>
  </si>
  <si>
    <t>Социологија, Социологија и етика, Пословна комуникација, Етика</t>
  </si>
  <si>
    <t>Филозофија, Социологија и филозофија</t>
  </si>
  <si>
    <t>Биологија, Екологија и заштита животне средине, Микробиологија</t>
  </si>
  <si>
    <t>Хемија, Санитарна хемија, Медицинска биохемија</t>
  </si>
  <si>
    <t>Информатичка група предмета</t>
  </si>
  <si>
    <t>Ликовна култура, Историја умјетности, Умјетничко обликовање</t>
  </si>
  <si>
    <t>Демократија и људска права, Култура религија</t>
  </si>
  <si>
    <t>Вјеронаука</t>
  </si>
  <si>
    <t>Практична настава - економски техничар</t>
  </si>
  <si>
    <t>Право</t>
  </si>
  <si>
    <t>Практична настава - пословно правни техничар</t>
  </si>
  <si>
    <t>Услуживање</t>
  </si>
  <si>
    <t>Практична настава - туристички техничар</t>
  </si>
  <si>
    <t>Познавање робе, Куварство, Хигијена</t>
  </si>
  <si>
    <t>Практична настава - кувар</t>
  </si>
  <si>
    <t>Практична настава - медицински техничар</t>
  </si>
  <si>
    <t>Група предмета Здравство - В</t>
  </si>
  <si>
    <t>Група предмета Здравство - Т</t>
  </si>
  <si>
    <t>Хематологија са трансфузиологијом - В</t>
  </si>
  <si>
    <t>0.3</t>
  </si>
  <si>
    <t>0.1</t>
  </si>
  <si>
    <t>0.2</t>
  </si>
  <si>
    <t>I1</t>
  </si>
  <si>
    <t>I2</t>
  </si>
  <si>
    <t>I3</t>
  </si>
  <si>
    <t>I4</t>
  </si>
  <si>
    <t>I5</t>
  </si>
  <si>
    <t>I6</t>
  </si>
  <si>
    <t>I9</t>
  </si>
  <si>
    <t>II1</t>
  </si>
  <si>
    <t>II2</t>
  </si>
  <si>
    <t>II3</t>
  </si>
  <si>
    <t>II7</t>
  </si>
  <si>
    <t>III2</t>
  </si>
  <si>
    <t>III3</t>
  </si>
  <si>
    <t>III4</t>
  </si>
  <si>
    <t>III5</t>
  </si>
  <si>
    <t>III6</t>
  </si>
  <si>
    <t>III9</t>
  </si>
  <si>
    <t>IV1</t>
  </si>
  <si>
    <t>IV2</t>
  </si>
  <si>
    <t>IV3</t>
  </si>
  <si>
    <t>IV6</t>
  </si>
  <si>
    <t>НЕ говору мржње</t>
  </si>
  <si>
    <t>Васпитно-образовни рад:</t>
  </si>
  <si>
    <t>Упознавање ученика са радом библиотеке; Посјете часовима разредне наставе и упознавање ученика са радом библиотеке</t>
  </si>
  <si>
    <t>Обучавање ученика да самостално користе библиотечку грађу и помоћ ученицима при избору литературе и лектира</t>
  </si>
  <si>
    <t>Усклађивање програма библиотеке са пројектима везаним за наставу и ван ње, организовање часова у библиотеци; Остваривање часова у библиотеци</t>
  </si>
  <si>
    <t>Омогућавање ученицима да овладају вештином учења, разијање стваралачке маште</t>
  </si>
  <si>
    <t>Промовисање програме читања и културних догађаја;</t>
  </si>
  <si>
    <t>Раздуживање учeнка у библиотеци; Спискови ученика који имају дуговања</t>
  </si>
  <si>
    <t>Сарадња са наставницима, директором, сарадницима :</t>
  </si>
  <si>
    <t>Договор о коришћењу библиотеке и опреме; Договор о обради лектира и остваривању часова у библиотеци</t>
  </si>
  <si>
    <t>Избор периодике за библиотеку;</t>
  </si>
  <si>
    <t>Обавештавање наставника и сарадника о новинама у издавачкој дјелатности и приспјелој библиотечкој грађи</t>
  </si>
  <si>
    <t>Обезбеђивање извора који ће проширити наставничко знање из одређеног предмета или побољшати њихове методе наставе</t>
  </si>
  <si>
    <t>Помоћ наставницима у савладавању нових изазова организовањем посебних услуга за ученике којима треба више подршке или постицаја</t>
  </si>
  <si>
    <t xml:space="preserve">Библиотечко- информациона дјелатност: </t>
  </si>
  <si>
    <t>Формирање књиге уписа и формирање картотеке</t>
  </si>
  <si>
    <t>Остваривање стручних послова (инвентарисање, сигнирање, обрада књига и израда каталошких листића за њих)</t>
  </si>
  <si>
    <t>Израда дневне статистике и дневника рада; Извјештај о раду библиотеке</t>
  </si>
  <si>
    <t>Рад на издавању књига</t>
  </si>
  <si>
    <t>Израда програма набавке библиотечких извора и ангажовање у вези са аутоматизованим библиотечким системима</t>
  </si>
  <si>
    <t>Културна и јавна дјелатност:</t>
  </si>
  <si>
    <t>Припрема и организовање прославе важних годишњица у вези са школом</t>
  </si>
  <si>
    <t>Израда годишњег плана и програма рада културне и јавне дјелатности школе</t>
  </si>
  <si>
    <t xml:space="preserve">Припрема и организовање  школске славе Св Саве; Припрема и организовање традиционалног Хуманитарног концерта </t>
  </si>
  <si>
    <t>Сарадња са културним институцијама (Матична библиотека, Дом омладине)</t>
  </si>
  <si>
    <t>Информисање о школским акцијама везаним за обележавање значајних јубилеја заједнице и региона, као и укључивање ученика, наставника и грађана у реализацију програма прославе</t>
  </si>
  <si>
    <t>Стручно усавршавање и остали послови:</t>
  </si>
  <si>
    <t xml:space="preserve">Редовно праћење педагошке и стручне литературе </t>
  </si>
  <si>
    <r>
      <t>Сарадња са Градском</t>
    </r>
    <r>
      <rPr>
        <b/>
        <sz val="10"/>
        <rFont val="Times New Roman"/>
        <family val="1"/>
        <charset val="238"/>
      </rPr>
      <t xml:space="preserve">  </t>
    </r>
    <r>
      <rPr>
        <sz val="10"/>
        <rFont val="Times New Roman"/>
        <family val="1"/>
        <charset val="238"/>
      </rPr>
      <t>библиотеком, Друштвом школских библиотекара, Друштвом библиотекара Републике Српске</t>
    </r>
  </si>
  <si>
    <t>Јавна установа Средњошколски центар "Петар Кочић"</t>
  </si>
  <si>
    <t>Зворник</t>
  </si>
  <si>
    <t>Вука Караџића 69, 75 400 Зворник</t>
  </si>
  <si>
    <t>1920. година</t>
  </si>
  <si>
    <t>Статут, Правилник о раду, Правила понашања и кућни ред, Правилник о награђивању и дисциплионској одговорности ученика, Правилник о дисциплинској и материјалној одговорности наставмика, Правилник о бодовању, Правилник о поступку директног споразума,Правилник о унутрашњој организацији и систематизацији радних</t>
  </si>
  <si>
    <t>066 908 505</t>
  </si>
  <si>
    <t>056 490 290</t>
  </si>
  <si>
    <t>066 510 502</t>
  </si>
  <si>
    <t>066 724 349</t>
  </si>
  <si>
    <t>056 490 292</t>
  </si>
  <si>
    <t>Драгана Петровић</t>
  </si>
  <si>
    <t>0038164 957 66 25</t>
  </si>
  <si>
    <t>056 490 293</t>
  </si>
  <si>
    <t>065 954 183</t>
  </si>
  <si>
    <t>0038164 925 21 14</t>
  </si>
  <si>
    <t>056 490 291</t>
  </si>
  <si>
    <t xml:space="preserve">да </t>
  </si>
  <si>
    <t>Драган 
Радовановић</t>
  </si>
  <si>
    <t>Снежана 
Вукајловић</t>
  </si>
  <si>
    <t>Весна 
Бурмазовић</t>
  </si>
  <si>
    <t>Вељко
 Цвијетиновић</t>
  </si>
  <si>
    <t>Бојана 
Васиљевић</t>
  </si>
  <si>
    <t>Александар
 Спасојевић</t>
  </si>
  <si>
    <t>Кристина 
Перућица</t>
  </si>
  <si>
    <t>Јованка
 Ивановић</t>
  </si>
  <si>
    <t>Мирјана Требињац 
Бошњак</t>
  </si>
  <si>
    <t>Љиљана 
Чворовић</t>
  </si>
  <si>
    <t>Љубиша
 Шевкушић</t>
  </si>
  <si>
    <t>Жељко 
Хајдуковић</t>
  </si>
  <si>
    <t>Радован 
Пелемиш</t>
  </si>
  <si>
    <t>Зорица Стојановић
 Гутаљ</t>
  </si>
  <si>
    <t>Одређивање ванредних испитних 
рокова</t>
  </si>
  <si>
    <t>Подјела задужења у изради Годишњег програма рада</t>
  </si>
  <si>
    <t>Мјесечно планирање рада школе и мјесечно планирање директора</t>
  </si>
  <si>
    <t>Организација подјеле предмета на наставнике, одјељенска старјешинства, израда распореда редовних облика наставе и распоред учионица</t>
  </si>
  <si>
    <t>Распоред и планирање рада ваннаставног особља</t>
  </si>
  <si>
    <t>Утврђивање задужења, начина праћења и вредновање рада</t>
  </si>
  <si>
    <t>Припреме сједница стручних органа и управних органа</t>
  </si>
  <si>
    <t>Припремање радних састанака са запосленим</t>
  </si>
  <si>
    <t>Организација и учешће у изради програма еваулације свих видова рада у школи</t>
  </si>
  <si>
    <t>Реализација еваулације свих облика рада у школи</t>
  </si>
  <si>
    <t>Посјета часовима образовно-васпитног рада</t>
  </si>
  <si>
    <t>Сарадња са приправницима и менторима</t>
  </si>
  <si>
    <t>Сарадња са наставницима</t>
  </si>
  <si>
    <t>Сарадња са одјељенским старјешинама (индивидуални рад и контрола рада)</t>
  </si>
  <si>
    <t>Сарадња са родитељима и ученицима</t>
  </si>
  <si>
    <t>Сарадња са општином, РПЗ, министарством, предузећима</t>
  </si>
  <si>
    <t>Сарадња са другим образовним установама</t>
  </si>
  <si>
    <t>Рад на стручном усавршавању</t>
  </si>
  <si>
    <t>Припрема сједница школског одбора</t>
  </si>
  <si>
    <t>Учешће и рад у пројектима</t>
  </si>
  <si>
    <t>Тим "Брига о дјеци заједничка одговорност
 и обавеза</t>
  </si>
  <si>
    <t>Програм "Реферални мезанизам подршке дјеци
 у школама РС"</t>
  </si>
  <si>
    <t>Послови око обиљежавања стогодишњице од оснивања наше школе</t>
  </si>
  <si>
    <t>ПРОГРАМ РАДА ПОМОЋНИКА ДИРЕКТОРА</t>
  </si>
  <si>
    <t>Израда годишњег програма рада - поједини сегменти</t>
  </si>
  <si>
    <t>Распоред дежурства наставника и ученика</t>
  </si>
  <si>
    <t>Извјештај о раду школе-дјелови</t>
  </si>
  <si>
    <t>Посјета часовима</t>
  </si>
  <si>
    <t>Стручно-теоријска и практична настава-реализација часова-опсервација часова у НПП</t>
  </si>
  <si>
    <t>Рад са ученицима-пружање помоћи,сарадња са родитељима</t>
  </si>
  <si>
    <t>Рад са одјељенским старјешинама</t>
  </si>
  <si>
    <t>Рад са наставницима</t>
  </si>
  <si>
    <t>Израда распореда за разредне, допунске, поправне,матурске и завршне испите</t>
  </si>
  <si>
    <t>Рад са стручним органима</t>
  </si>
  <si>
    <t>Организација и учешће у изради програма свих облика рада у настави</t>
  </si>
  <si>
    <t>Мјесечно планирање рада школе и помоћника директора</t>
  </si>
  <si>
    <t>Преглед педагошке документације</t>
  </si>
  <si>
    <t>Учешће у организовању подјеле предмета на наставнике,разредних старјешинстава</t>
  </si>
  <si>
    <t>Распоред додатне наставе и ваннаставних активности</t>
  </si>
  <si>
    <t>Подршка наставницима у оквиру програма "Брига о дјеци"</t>
  </si>
  <si>
    <t xml:space="preserve">директор
помоћник директора
педагог 
предсједници актива 
школски тим
</t>
  </si>
  <si>
    <t>1. предавање С А
2. анализа С А 
3. извјештај</t>
  </si>
  <si>
    <t>директор
помоћник директора
педагог
психолог</t>
  </si>
  <si>
    <t>радионице
предавање</t>
  </si>
  <si>
    <t>Читанка за стручне школе за разреде 1.2.3.4.</t>
  </si>
  <si>
    <t>Филозофија 4.разред,Коларић,Београд</t>
  </si>
  <si>
    <t>Филозофија</t>
  </si>
  <si>
    <t>Социологија 3. разред стручне школе и 4. разред гимназ.,Петровић,Митровић,Београд,Основе комуникације за 3.разред економске школе,Основи комуникологије,Лариса Човић и Бранимир Човић.</t>
  </si>
  <si>
    <t>Социологија</t>
  </si>
  <si>
    <t>Историја 1.разред гимназије општег и друштвено-језичког смјера,Вујадиновић,Купрешанин,Маградић;Историја 2.разред гимназије општег и друштвено-језичког смјера,Раде Михаљчић; 3.разред гимназије општег и друштвено-језичког смјера ,Микић,Гавриловић.Историја за стручне школе:1.разред,Шобот,Штрбац,Заховић, 2.разред средњих стручних школа  пословно-правни и туристички техничар ,сви уџбеници Завод за наставна средства Источно Сарајево</t>
  </si>
  <si>
    <t>Збирка ријешених задатака из математике,1 разред гимназије,В.Стојановић;2.разред гимназије збирка ријешених задатака,Георгијевић.Обрадовић,Источно Сарајево;3.разред гимназије математика за гимназију друштвено-језичког смјера и стручне школе,Војводић,Паунић,Тошић: Привредна математика,Младен Томић</t>
  </si>
  <si>
    <t>Физика за 1.разред гимназије, Баврлић;Збирка задатака из Физике за 1. разред,Београд;Физика за 2.разред гимназије,Баврлић;Збирка задатака за 2.разред гимназије,Београд;Физика за 3.разред гимназије,Баврлић;Физика за 4.разред,Баврлић;Збирка задатака за 3.разред гимназије,Каделбург,Панић,Београд;Физика за 1.разред средњих стручних школа,Баврлић,Крунић;Физика за 2.разред четворогодишњих занимања,Баврлић</t>
  </si>
  <si>
    <t>Биологија за 1. разред гимназије и пољопривредне школе,Будислав Татић,И.Сарајево;Биологија за 2.разред опште гимназије,КрунићСавић,Ћулафић,И.Сарајево;Биологија за 3.разред гимназије природно-математички смјер и општа гимназија,Петровић,Пашић,ЋулафићЦвијић И.Сарајево;Билогија за 4.разред,Маринковић,Савић,Чурчић,Терзија И.Сарајево;уџбеници који се користе за припремање такмичења:Биологија за 1.разред,Шербан,Цвијан,Јанчић,Београд;Биологија за 2.разред,Петров,Калезић,БеоградБиологија за 3.разред,Коњевић,Цвијић,Ђорђевић,Недељковић;Биологија за 4.разред,Цветковић,Лакушић,Матић,Кораћ,Јовановић.</t>
  </si>
  <si>
    <t>Информатика 1.разред, Мандић,Источно Сарајево;Рачунарство и информатика 2.разред гимназије,М.Радан,И.Сарајево; Рачунарство и информатика  3.разред, Станкић,Маричић.</t>
  </si>
  <si>
    <t>Основе туризма и угоститељства за 2.разред-смјер туристички техничар</t>
  </si>
  <si>
    <t>Основе туризма и угоститељства</t>
  </si>
  <si>
    <t>Монетарна економија и банкарство 3.разред,занимање економски техничар,Источно Сарајево.</t>
  </si>
  <si>
    <t>Монетарна економија и банкарство</t>
  </si>
  <si>
    <t>Агенцијско и хотелијерско пословање 4.разред,занимање туристички техничар, Београд</t>
  </si>
  <si>
    <t>Агенцијско и хотелијерско пословање</t>
  </si>
  <si>
    <t>Економија за 3.разред, Београд</t>
  </si>
  <si>
    <t>Економија</t>
  </si>
  <si>
    <t>Банкарско право за 4.разред, занимање банкарски техничар</t>
  </si>
  <si>
    <t>Банкарско право</t>
  </si>
  <si>
    <t>Познавање робе за 3. и 4. разред угоститељско туристичке школе,Барац,Трбовић,Београд</t>
  </si>
  <si>
    <t>Познавање робе</t>
  </si>
  <si>
    <t>Куварство за 2.разред угоститељско -туристичке школе,Миленко М.Пешевић,Источно Сарајево</t>
  </si>
  <si>
    <t>Куварство</t>
  </si>
  <si>
    <t>Куварство за 1.разред угоститељско туристичке школе,Миленко М.Пешевић,Источно Сарајево</t>
  </si>
  <si>
    <t>Куварство и посластичарство са практичном наставом за 3. и 4. разред угоститељско туристичке школе,Стојановић,Јокић,Петровић,Београд.</t>
  </si>
  <si>
    <t>Куварство и посластичарство,пракса</t>
  </si>
  <si>
    <t>Неуропсихијатрија за 4.разред,Анатомија и физиологија,Физикална терапија  4. разред изборни предмет</t>
  </si>
  <si>
    <t>Група предмета здравствене струке</t>
  </si>
  <si>
    <t>Општа хемија за гимназију друштвено-језичког смјера,Николајевић,Шурјановић,И.Сарајево;Неорганска хемија за 1. и 2. разред гимназије друштвено-језичког смјера,Јоветић; Органска хемија ,гимназија друштвено-језичког смјера,Павловић,Марковић,И.Сарајево;Хемија за 4.разред гимназије,Петровић,Велимировић,И.Сарајево;Хемијски практикум за гимназију,Нешић,Јоветић,И.Сарајево;Хемијски практикум за 3.разред гимназије,Нешић,Јоветић,И.Сарајево;Хемија за општу гимназију и гимназију природно-математичког смјера,А.Стојиљковић,И.Сарајево  3.разред;Аналитичка хемија,Станковић,Јорговановић-Кремзер,Ј.Дракулић-Ђинђић,Београд</t>
  </si>
  <si>
    <t>Географија за 1. разред гимназије,Црногорац,Пецељ,И.Сарајево;Географија за 2..разред гимназије,Марић,Грчић,И.Сарајево;Географија за 3.разред гимназије,Грчић,Марић,Ракита,И.Сарајево;Географија за 1.разред средњих стручних школа,Црногорац,Тошић,И.Сарајево;Географија за 1.разред трогодишњих и 2.разред четворогодишњих занимања угоститељско-туристичке школе,Мандић,Маринковић,Бајић,Живковић,
И.Сарајево</t>
  </si>
  <si>
    <t>Музичка култура за 1.разред стручних школа,Ђурић,И.Сарајево;Музички облици 1 за 2.разред средње музичке школе,Б.Штака,И.Сарајево;Музичка култура за 1. и 2. разред гимназије друштвено-језичког смјера,Маринковић,И.Сарајево;Музичка култура за гимназије општег и математичког смјера,Ђурић,И.Сарајево;Музичка култура за 3. и 4. разред гимназије друштвено-језичког смјера,С.Маринковић,И.Сарајево</t>
  </si>
  <si>
    <t>Замјена фасаде на школској згради</t>
  </si>
  <si>
    <t>Рачунари (12 комада)</t>
  </si>
  <si>
    <t>Набавка ормара за кабинете инф., срп., биологије и физике</t>
  </si>
  <si>
    <t>2016.</t>
  </si>
  <si>
    <t>Буџет Општине Зворник</t>
  </si>
  <si>
    <t>Општина Зворник</t>
  </si>
  <si>
    <t>Куповина плочица и мат. за плочице за реновирање ходника и улаза школе</t>
  </si>
  <si>
    <t>Адаптација електричних инсталација</t>
  </si>
  <si>
    <t>Пројекат "Пословно информациони систем"</t>
  </si>
  <si>
    <t>Програм едуИС</t>
  </si>
  <si>
    <t>Озвучење-разглас</t>
  </si>
  <si>
    <t>2017.</t>
  </si>
  <si>
    <t>Буџет Града Зворник</t>
  </si>
  <si>
    <t>Град Зворник</t>
  </si>
  <si>
    <t>Фотокопир апарат</t>
  </si>
  <si>
    <t>Опрема за кабинете биологије и хемије</t>
  </si>
  <si>
    <t>Школске табле</t>
  </si>
  <si>
    <t>Штампач-канцеларија педагога</t>
  </si>
  <si>
    <t>Пројектори и платна</t>
  </si>
  <si>
    <t>2018.</t>
  </si>
  <si>
    <t>Тапацирање школског намјештаја</t>
  </si>
  <si>
    <t>Штампач-канцеларија секретара</t>
  </si>
  <si>
    <t>Намјештај за кабинет</t>
  </si>
  <si>
    <t>Противпожарни апарати</t>
  </si>
  <si>
    <t>Два монитора</t>
  </si>
  <si>
    <t>Ормари за досијее ученика</t>
  </si>
  <si>
    <t>2019.</t>
  </si>
  <si>
    <t>Фотеље за канцеларију директора</t>
  </si>
  <si>
    <t>Књиге за библиотеку</t>
  </si>
  <si>
    <t>Клима уређаји</t>
  </si>
  <si>
    <t>Рачунари и рачунарска опрема</t>
  </si>
  <si>
    <t>Реконструкција телефонске и рачунарске мреже у канцеларијама</t>
  </si>
  <si>
    <t>Школски намјештај</t>
  </si>
  <si>
    <t>2020.</t>
  </si>
  <si>
    <t>Санација крова и олука на школској згради</t>
  </si>
  <si>
    <t>Пројектовање и инсталирање рачунарске мреже, повезивање рачунара на нову мрежу у информатичком кабинету, малој сали и зборници</t>
  </si>
  <si>
    <t>Пројекат "Млади предузетници за друштвене промјене"</t>
  </si>
  <si>
    <t>1.500 ,00КМ</t>
  </si>
  <si>
    <t>Пријатељи Сребренице</t>
  </si>
  <si>
    <t>Кан.намјештај-комплет, штампач, пројектор</t>
  </si>
  <si>
    <t>Новчана подршка пројектима за изградњу објеката за дјецу и омладину</t>
  </si>
  <si>
    <t>10.000,00 КМ</t>
  </si>
  <si>
    <t>Служба предсједника Републике Српске</t>
  </si>
  <si>
    <t>Намјештај за два кабинета</t>
  </si>
  <si>
    <t>Намјештај и рачунари за кабинет банкарских техничара</t>
  </si>
  <si>
    <t>Опрема за угоститељски кабинет</t>
  </si>
  <si>
    <t>5.500,00 КМ</t>
  </si>
  <si>
    <t>Републичка агенција за развој малих и средњих предузећа Прилика Плус)</t>
  </si>
  <si>
    <t>Опрема и потрошни материјал за угоститељску школу</t>
  </si>
  <si>
    <t>Oпрема за угоститељску школу</t>
  </si>
  <si>
    <t>Међународни дан спорта у школама</t>
  </si>
  <si>
    <t>Министарство здравља и социјалне заштите РС</t>
  </si>
  <si>
    <t>Смањивање фактора здравствених ризика</t>
  </si>
  <si>
    <t>Опремање кабинета рачунарском опремом</t>
  </si>
  <si>
    <t>Предсједник савјета  родитеља</t>
  </si>
  <si>
    <t>Рачунари (15 комада)</t>
  </si>
  <si>
    <t>српски језик и књижевност</t>
  </si>
  <si>
    <t>по указаној потреби</t>
  </si>
  <si>
    <t>новинарска</t>
  </si>
  <si>
    <t>правописна</t>
  </si>
  <si>
    <t>рецитаторска</t>
  </si>
  <si>
    <t xml:space="preserve">литерарна </t>
  </si>
  <si>
    <t>драмска</t>
  </si>
  <si>
    <t>социолошка</t>
  </si>
  <si>
    <t>дебатна</t>
  </si>
  <si>
    <t>психолошка</t>
  </si>
  <si>
    <t>православна вјеронаука</t>
  </si>
  <si>
    <t>хор</t>
  </si>
  <si>
    <t>социологија</t>
  </si>
  <si>
    <t>Љиљана Ђерић</t>
  </si>
  <si>
    <t>Лозница-Лозница</t>
  </si>
  <si>
    <t>6</t>
  </si>
  <si>
    <t>0306967188915</t>
  </si>
  <si>
    <t>Филолошки факултет</t>
  </si>
  <si>
    <t>23</t>
  </si>
  <si>
    <t>18</t>
  </si>
  <si>
    <t>8</t>
  </si>
  <si>
    <t>Високо-Високо</t>
  </si>
  <si>
    <t>1104967176773</t>
  </si>
  <si>
    <t>Економски факултет</t>
  </si>
  <si>
    <t>Сарајево</t>
  </si>
  <si>
    <t>20</t>
  </si>
  <si>
    <t>дипл. Економиста</t>
  </si>
  <si>
    <t>2</t>
  </si>
  <si>
    <t>9</t>
  </si>
  <si>
    <t>Зворник-Зворник</t>
  </si>
  <si>
    <t>13</t>
  </si>
  <si>
    <t>09</t>
  </si>
  <si>
    <t>1309990188920</t>
  </si>
  <si>
    <t>Филозофски факултет</t>
  </si>
  <si>
    <t>Тузла</t>
  </si>
  <si>
    <t>30</t>
  </si>
  <si>
    <t>01</t>
  </si>
  <si>
    <t>Љубовија-Љубовија</t>
  </si>
  <si>
    <t>1309983779519</t>
  </si>
  <si>
    <t>22</t>
  </si>
  <si>
    <t>дипл. психолог</t>
  </si>
  <si>
    <t>16</t>
  </si>
  <si>
    <t>28</t>
  </si>
  <si>
    <t>2810982188929</t>
  </si>
  <si>
    <t>Правни факултет</t>
  </si>
  <si>
    <t>Источно Сарајево</t>
  </si>
  <si>
    <t>дипл. правник</t>
  </si>
  <si>
    <t>24</t>
  </si>
  <si>
    <t>2402982188901</t>
  </si>
  <si>
    <t>дипл. економиста</t>
  </si>
  <si>
    <t>1</t>
  </si>
  <si>
    <t>Сарајево-Центар</t>
  </si>
  <si>
    <t>7</t>
  </si>
  <si>
    <t>0407980176536</t>
  </si>
  <si>
    <t>26</t>
  </si>
  <si>
    <t>Тузла-Тузла</t>
  </si>
  <si>
    <t>2811985185072</t>
  </si>
  <si>
    <t>Гимназија и ССШ "Петар Кочић" Зворник</t>
  </si>
  <si>
    <t>1002980188899</t>
  </si>
  <si>
    <t>17</t>
  </si>
  <si>
    <t>15</t>
  </si>
  <si>
    <t>5</t>
  </si>
  <si>
    <t>Оловци-Кладањ</t>
  </si>
  <si>
    <t>0202959182401</t>
  </si>
  <si>
    <t>Рударско школски центар</t>
  </si>
  <si>
    <t>21</t>
  </si>
  <si>
    <t>рударски техничар</t>
  </si>
  <si>
    <t>Растошница-Зворник</t>
  </si>
  <si>
    <t>1304967183892</t>
  </si>
  <si>
    <t>Грађевински образовни центар</t>
  </si>
  <si>
    <t>вкв керамичар-терацер</t>
  </si>
  <si>
    <t>Вранивићи-Кладањ</t>
  </si>
  <si>
    <t>1408965182392</t>
  </si>
  <si>
    <t>Средња грађевинска школа</t>
  </si>
  <si>
    <t>керамичар</t>
  </si>
  <si>
    <t>1704959188913</t>
  </si>
  <si>
    <t>Oсновна школа</t>
  </si>
  <si>
    <t>Сапна</t>
  </si>
  <si>
    <t>1309957185007</t>
  </si>
  <si>
    <t>Економско-управ.школски центар</t>
  </si>
  <si>
    <t>25</t>
  </si>
  <si>
    <t>кв кувар</t>
  </si>
  <si>
    <t xml:space="preserve">Биологија </t>
  </si>
  <si>
    <t>столови, столице, 3 графоскопа, пројектор, слике, пројекционо платно, 2 ормара,3 полице,око 5- дијелова, ухо - 6 дијелова, мозак - 5 дијелова,срце - 2 дијела, анатомија CD, торзо човјека са главом, велики -DNK, костур - скелет човјека, микроскоп,пресјек коже,цвијет са својим дијеловима, електрични микроскоп, модел биљне и животињске ћелије, микропрепарати-хистологија сисара 1 сет , микропрепарати -хистологија кичмењака 1 сет , микропрепарати -биљака 1 сет.</t>
  </si>
  <si>
    <t>Учионица за банкарске техничаре и практичну наставу економске школе</t>
  </si>
  <si>
    <t>Практична настава економске школе и пословна информатика</t>
  </si>
  <si>
    <t>Медицински кабинет ( стручни предмети и вјежбе )</t>
  </si>
  <si>
    <t xml:space="preserve">Ликовна култура </t>
  </si>
  <si>
    <t>столови 15, столице  30, експонати, пројекционо платно.</t>
  </si>
  <si>
    <t>столови, столице, слике музичара, радио, електрични пианино 1, рачунар, плакар, ормар 1.</t>
  </si>
  <si>
    <t xml:space="preserve">Математика </t>
  </si>
  <si>
    <t>столови 30, столице 61, табле 4, прибор за геометрију, ормар 2, пројектор, пројекционо платно.</t>
  </si>
  <si>
    <t>Демократија и људска права</t>
  </si>
  <si>
    <t>столови 15, столице 30, пројектор, рачунар, TV,DVD, пројекционо платно.</t>
  </si>
  <si>
    <t>Учионица за Савјет ученика</t>
  </si>
  <si>
    <t>столице 20, рачунар, штампач, камера, диктафон, конференцијски сто, ормар 2, лап- топ,TV,DVD, звучна кутија.</t>
  </si>
  <si>
    <t>Фискултурна сала - нова</t>
  </si>
  <si>
    <t>Фискултурна сала - стара</t>
  </si>
  <si>
    <t xml:space="preserve">Мини теретана </t>
  </si>
  <si>
    <t xml:space="preserve">Кувар, 3. степен </t>
  </si>
  <si>
    <r>
      <rPr>
        <sz val="10"/>
        <rFont val="Times Cirilica"/>
        <charset val="238"/>
      </rPr>
      <t>Специјализовани кабинет за куваре</t>
    </r>
    <r>
      <rPr>
        <sz val="9"/>
        <rFont val="Times Cirilica"/>
        <family val="2"/>
      </rPr>
      <t xml:space="preserve"> </t>
    </r>
  </si>
  <si>
    <t>столови, столице, графоскоп, слике, вага, ормар, прибор за вјежбе - експерименте, столице 15, столови 5, ладичар са 4 ладице 1, полица од метала, иверице 1, комплет судопер и ормар 1, решо, пројектор, пројекционо платно, модел атома, рачунар, архивски ормар.</t>
  </si>
  <si>
    <t>штампач, копир - штампач, умрежено 14 рачунара,  клима, ормар 2, столови за рачунаре 9, столице 19, пројектор.</t>
  </si>
  <si>
    <t>столови, столице, штампач 2, умрежено 10 рачунара,  клима, ормар 3, пројектор 1, фотеља 1, свичер, сто 1,   лап - топ 1, ормар - трокрилни, пројекционо платно.</t>
  </si>
  <si>
    <t xml:space="preserve">столови 30, столице 60, графоскоп, половина главе са вратом, лобања човјека, модел уха, модел мозга, модел шаке, модел срца, модел лобање човјека, модел грло, плућа, пројекционо платно, модел желуца, јетре, цријева, макета и торзо човјека, слике, пластична лутка човјека, вага, суви стабилизатор, сто за масажу, кревет, ормар 4,отворена рука кожна, катедре 2, полице 2, чивилук 2, столице 2. </t>
  </si>
  <si>
    <t>столови, столице, слике, графоскоп, пројектор, карте, етно предмети, рачунар, пројекционо платно,DVD, TV, радни сто.</t>
  </si>
  <si>
    <t>столови, столице, пројекционо платно, географске карте,TV,DVD, ормар, пројектор.</t>
  </si>
  <si>
    <t>столови, столице, бијела табла 2, музичка линија 2, диктафон, пројекционо платно, пројектор, ормар, рачунар 2, интерактивна табла.</t>
  </si>
  <si>
    <t>столови 33,столице 68,бијела табла1, рачунар, TV 2, DVD, ормар 3, столице 32, столови 16, видео плејер 2 ,  пројектор, пројекционо платно 2.</t>
  </si>
  <si>
    <t>столови 30, столице 16, пројекционо платно,  пројектор, клима, ормар.</t>
  </si>
  <si>
    <t>конференцијски сто, столице 4, ормар 1,клупа 2, семафор - дигитални ручни 1, рачунар, козлић 1, рипстол са оковима 8, шведска клупа 4, штоперица 2, клупа са гардароберним кукама 6, конституција за одбојку, пумпа за лопту, кавез за лопте 2, табла за кошарку 2, сто за пин - понг 1, голови за рукомет 2, одскочна даска 2, струњаче 14, пројектор,  пројекционо платно, резултат табла, пумпа вертикална 2.</t>
  </si>
  <si>
    <t>столице, рипстол са оковима 4, шведска клупа 2, ормар, музичка линија, голови за рукомет 2, козлић 1, табла за кошарку 2, пумпа за лопте 1, струњаче 9, штоперица 2, одскочна даска 2, ормар за лопте, машина за сушење рубља, машина за веш.</t>
  </si>
  <si>
    <t>трака за трчање 1, вага са висинометром 1, клупа 2, мини степер 1, бицикл 1, трака за нордијско трчање 2, рипстол 2, клупа за трбушњаке 2, музичка линија.</t>
  </si>
  <si>
    <t>кухињски елементи, фрижидер, напа, грил контакт, шпорет 2, телефон, радио, столови 3, клупе 6, апарат за кафу, ормар, ормарић са лавабоом 1, машина за суђе, млин за кафу, кафе апарат полуаутоматски.</t>
  </si>
  <si>
    <t>кухиња 4 m, пулт за пет мјеста 3, столице 15, фрижидер, напа, машина за суђе, сет уградни шпорет- рерна, посуђе за праксу, машина за веш, фрижидер, замрзивач, електрични шпорет, фритеза -електрична, саламорезница, електрични роштиљ, комбиновани фрижидер, машина за мљевење меса, микроталасна пећница, тостер једнодијелни, миксер, паланчинкара, посластичарски миксер, мултипрактик, ручни депуратор, дрвени пањ, сервисна колица са 2 полице, столице- 20 ком., сто-5 ком, ормар.</t>
  </si>
  <si>
    <t>СТЕМ  ЛАБОРАТОРИЈА</t>
  </si>
  <si>
    <t>рељефна географска карта Европе (ново), глобус (ново), карта Сунчевог система (ново), периодични систем елемената (ново), паметна табла (ново), сталак за паметну таблу (ново), ормар/полице- два дијела 2 (ново), 3Д принтер (ново), сто- покретни 5 (ново), анатомски људски скелет на сталку (ново), модел људског торза у дијеловима (ново), модел људске главе у дијеловима (ново), геометријски прибор за таблу (ново), геометријска тијела са мрежом ( сет од 11 дијелова) (ново), столице 20 (ново), лего сет 2 (ново), arduino- почетнички сет 3 (ново), лаптоп 4 (ново), компас- бусола (ново).</t>
  </si>
  <si>
    <t>English in Mind 2,3,4,5 Cambridge</t>
  </si>
  <si>
    <t>Deutsch com 1, Deutsch com 2,Hueber Vertag lektion 19-35,Deutsch com 3</t>
  </si>
  <si>
    <t>Руски језик, 2.страни језик 2. разред,3.разред,4.разред,Завод за уџбенике Београд</t>
  </si>
  <si>
    <t>Латински језик, 1. разред гимназије , Анка Симеуновић,И.Сарајево;1.разред медицинске,Радмила Поповић,Београд;2.разред  гимназије ,Киселички,Пакиж,Београд</t>
  </si>
  <si>
    <t>информатичка</t>
  </si>
  <si>
    <t>информатика</t>
  </si>
  <si>
    <t>столови, столице, пројектор, пројекционо платно, опрема за лабoраторијске вјежбе, шублер, збирка механика 1, збирка електрика 1, ормар 2 , столови 7 , столице 16.</t>
  </si>
  <si>
    <t>хемија</t>
  </si>
  <si>
    <t>биологија</t>
  </si>
  <si>
    <t>познавање робе</t>
  </si>
  <si>
    <t>здравствено васпитање</t>
  </si>
  <si>
    <t>математика</t>
  </si>
  <si>
    <t>физика</t>
  </si>
  <si>
    <t>Оштећење вида</t>
  </si>
  <si>
    <t>Оштећење слуха</t>
  </si>
  <si>
    <t>Тјелесно оштећење</t>
  </si>
  <si>
    <t>Вишеструке сметње</t>
  </si>
  <si>
    <t>"Цвијеће посади, екологију изгради"</t>
  </si>
  <si>
    <t>Фондација Мозаик</t>
  </si>
  <si>
    <t>Указивање на значај очувања природе и подизање еколошке свијести. Афирмисање младих.</t>
  </si>
  <si>
    <t>Ученици су заједнички осмислили и реализовали пројекат. Ученици Савјета ученика.</t>
  </si>
  <si>
    <t>ДА ЛИ ЈЕ ИСПОШТОВАН ШКОЛСКИ КАЛЕНДАР ЗА ШКОЛСКУ 2020/21. ГОДИНУ?</t>
  </si>
  <si>
    <t>Да</t>
  </si>
  <si>
    <t>НА КОЈИ НАЧИН ЈЕ ОСТВАРЕН ФОНД ЧАСОВА ПРЕДВИЂЕН НППом?
Фонд часова предвиђен НПП-ом је остварен у редовно наставном процесу, али су часови трајали по 20 минута, а ученици били подјељени у двије групе. У периодима 26.10 - 02.11, 16.11 - 23.11.2020. и 22.03 -19.04.2021. настава је реализована на на даљину (гугл учионица, мејл, вибер групе, зоом, сајт школе).</t>
  </si>
  <si>
    <t>РАЗЛОЗИ ОДСТУПАЊА
 Због земљотреса. На основу одлуке Министарства просвјете и културе Републике Српске бр. 07.041/610-199-8120 од 29.12.2020. обустава наставе 29. и 30. 2020. године.</t>
  </si>
  <si>
    <t>Друго мјесто на републичком такмичењу из физике.</t>
  </si>
  <si>
    <t>Прво мјесто на регионалном такмичењу из физике.</t>
  </si>
  <si>
    <t>Треће мјесто на регионалном такмичењу из физике.</t>
  </si>
  <si>
    <t>Сребрно признање на 18. међународном сајму туризма.</t>
  </si>
  <si>
    <t>Државно такмичење из физике.</t>
  </si>
  <si>
    <t>Вељко Сандић IV3</t>
  </si>
  <si>
    <t>Јелена Савић II1</t>
  </si>
  <si>
    <t>Екипа</t>
  </si>
  <si>
    <t>.13.</t>
  </si>
  <si>
    <t>енглески језик</t>
  </si>
  <si>
    <t>Маријана Станојевић</t>
  </si>
  <si>
    <t>латински језик</t>
  </si>
  <si>
    <t>њемачки језик</t>
  </si>
  <si>
    <t>драмска секција (енглески језик)</t>
  </si>
  <si>
    <t>Реконструкција кошева у фискултурној сали</t>
  </si>
  <si>
    <t>2021.</t>
  </si>
  <si>
    <t>Америчка агенција за међународни развој (USAID)</t>
  </si>
  <si>
    <t>Пројекат "Табла"</t>
  </si>
  <si>
    <t>Организација "Save the Children"</t>
  </si>
  <si>
    <t>СТЕМ лабораторија</t>
  </si>
  <si>
    <t>ПСИХОЛОГ</t>
  </si>
  <si>
    <t>3,4,5</t>
  </si>
  <si>
    <t>52</t>
  </si>
  <si>
    <t>X-конкрс у току</t>
  </si>
  <si>
    <t>практична настава (информатика)</t>
  </si>
  <si>
    <t>Конкурс у току</t>
  </si>
  <si>
    <t>92</t>
  </si>
  <si>
    <t>93</t>
  </si>
  <si>
    <t>94</t>
  </si>
  <si>
    <t>95</t>
  </si>
  <si>
    <t>96</t>
  </si>
  <si>
    <t>103</t>
  </si>
  <si>
    <t>0601969188922</t>
  </si>
  <si>
    <t>Средњошколски центар Зворник</t>
  </si>
  <si>
    <t>06</t>
  </si>
  <si>
    <t>књиговођа на систему књиговодствене.обраде</t>
  </si>
  <si>
    <t>04</t>
  </si>
  <si>
    <t>02</t>
  </si>
  <si>
    <t>Илијаш</t>
  </si>
  <si>
    <t>0206969176782</t>
  </si>
  <si>
    <t>Школски центар Илијаш</t>
  </si>
  <si>
    <t>металуршки техничар</t>
  </si>
  <si>
    <t>2006968187401</t>
  </si>
  <si>
    <t>Средњошколски центар "Акиф Шеремет"</t>
  </si>
  <si>
    <t>Кладањ</t>
  </si>
  <si>
    <t>Вилчевићи-Осмаци</t>
  </si>
  <si>
    <t>2410969187222</t>
  </si>
  <si>
    <t>Школа усмјереног образ.и васп. Братство-јединство</t>
  </si>
  <si>
    <t>Мали Зворник</t>
  </si>
  <si>
    <t>столар</t>
  </si>
  <si>
    <t>27</t>
  </si>
  <si>
    <t>Г.Вишча-Живинице</t>
  </si>
  <si>
    <t>0312975189254</t>
  </si>
  <si>
    <t>продавач</t>
  </si>
  <si>
    <t>0111967176776</t>
  </si>
  <si>
    <t>Средњошколски центар "Јанко Балорда"</t>
  </si>
  <si>
    <t>Високо</t>
  </si>
  <si>
    <t>обућар</t>
  </si>
  <si>
    <t>1510992189225</t>
  </si>
  <si>
    <t>трговац</t>
  </si>
  <si>
    <t>03</t>
  </si>
  <si>
    <t>Билећа-Билећа</t>
  </si>
  <si>
    <t>0508979151024</t>
  </si>
  <si>
    <t>проф.српског ј. и књиж.</t>
  </si>
  <si>
    <t>1708985189222</t>
  </si>
  <si>
    <t>Нови Сад</t>
  </si>
  <si>
    <t>2203979188922</t>
  </si>
  <si>
    <t>Власеница-Власеница</t>
  </si>
  <si>
    <t>2612982188736</t>
  </si>
  <si>
    <t>1709973186356</t>
  </si>
  <si>
    <t>Бања Лука</t>
  </si>
  <si>
    <t>19</t>
  </si>
  <si>
    <t>0102982175108</t>
  </si>
  <si>
    <t>Ноци Сад</t>
  </si>
  <si>
    <t>проф.српске књиж. и јез.</t>
  </si>
  <si>
    <t>Грабовик-Фоча</t>
  </si>
  <si>
    <t>0609966136558</t>
  </si>
  <si>
    <t>проф.руског ј. и књиж.</t>
  </si>
  <si>
    <t>1005972188897</t>
  </si>
  <si>
    <t>проф.енглеског ј. и књиж.</t>
  </si>
  <si>
    <t>29</t>
  </si>
  <si>
    <t>2907978179374</t>
  </si>
  <si>
    <t>1009987778637</t>
  </si>
  <si>
    <t>Добој-Добој</t>
  </si>
  <si>
    <t>1806977388609</t>
  </si>
  <si>
    <t>1510984185059</t>
  </si>
  <si>
    <t>0210990183907</t>
  </si>
  <si>
    <t xml:space="preserve">проф.историје </t>
  </si>
  <si>
    <t>08</t>
  </si>
  <si>
    <t>2706981189229</t>
  </si>
  <si>
    <t>1103988175193</t>
  </si>
  <si>
    <t xml:space="preserve">Бања Лука   </t>
  </si>
  <si>
    <t>проф.њемачког језика и књижевности</t>
  </si>
  <si>
    <t>Бијељина-Бијељина</t>
  </si>
  <si>
    <t>2107962188903</t>
  </si>
  <si>
    <t>Факултет политичких наука</t>
  </si>
  <si>
    <t>дипл.социолог</t>
  </si>
  <si>
    <t>2512976188924</t>
  </si>
  <si>
    <t>магистар филозофије</t>
  </si>
  <si>
    <t>0907986180023</t>
  </si>
  <si>
    <t>31</t>
  </si>
  <si>
    <t>проф.филозофије и социологије</t>
  </si>
  <si>
    <t>1104986175060</t>
  </si>
  <si>
    <t>дипломирани психолог</t>
  </si>
  <si>
    <t>Вишеград-Вишеград</t>
  </si>
  <si>
    <t>1810958133664</t>
  </si>
  <si>
    <t>1707984180004</t>
  </si>
  <si>
    <t>Пале</t>
  </si>
  <si>
    <t>професор историје</t>
  </si>
  <si>
    <t>Модрича-Модрича</t>
  </si>
  <si>
    <t>410958176523</t>
  </si>
  <si>
    <t>Природно матем. факул.</t>
  </si>
  <si>
    <t>проф. географије</t>
  </si>
  <si>
    <t>Spaichingen-Њемачка</t>
  </si>
  <si>
    <t>1510973188943</t>
  </si>
  <si>
    <t>Географски факултет</t>
  </si>
  <si>
    <t>дипл.географ</t>
  </si>
  <si>
    <t xml:space="preserve">Крупањ-Лозница </t>
  </si>
  <si>
    <t>1006971778654</t>
  </si>
  <si>
    <t>Приштина</t>
  </si>
  <si>
    <t>проф.биологије</t>
  </si>
  <si>
    <t>Котор-Котор</t>
  </si>
  <si>
    <t>312966239028</t>
  </si>
  <si>
    <t>магистар биохем.наука</t>
  </si>
  <si>
    <t>1306960188905</t>
  </si>
  <si>
    <t>проф.математике</t>
  </si>
  <si>
    <t>805986185087</t>
  </si>
  <si>
    <t>професор математике и рачунарства</t>
  </si>
  <si>
    <t>Бановићи-Бановићи</t>
  </si>
  <si>
    <t>510985185709</t>
  </si>
  <si>
    <t>Математички факултет</t>
  </si>
  <si>
    <t>дипломирани математичар</t>
  </si>
  <si>
    <t>Зеница-Зеница</t>
  </si>
  <si>
    <t>2509986195006</t>
  </si>
  <si>
    <t>0409991180090</t>
  </si>
  <si>
    <t>Филозофски факултет Пале</t>
  </si>
  <si>
    <t>07</t>
  </si>
  <si>
    <t>професор математике и физике</t>
  </si>
  <si>
    <t>2503983188930</t>
  </si>
  <si>
    <t>Природно.матем.факулт</t>
  </si>
  <si>
    <t>дипломирани физичар-медицинска физика</t>
  </si>
  <si>
    <t>0607972779115</t>
  </si>
  <si>
    <t>проф.физике и хемије</t>
  </si>
  <si>
    <t>Београд-Савски Венац</t>
  </si>
  <si>
    <t>0909974774117</t>
  </si>
  <si>
    <t>дипл.хемичар</t>
  </si>
  <si>
    <t>1004970188915</t>
  </si>
  <si>
    <t>3112957180853</t>
  </si>
  <si>
    <t>Пед.технички факултет</t>
  </si>
  <si>
    <t>Зрењанин</t>
  </si>
  <si>
    <t>проф.полт.васп и образ. 2 семестр.инфор.</t>
  </si>
  <si>
    <t>1602976188946</t>
  </si>
  <si>
    <t>Технички факултет</t>
  </si>
  <si>
    <t>проф.информатике</t>
  </si>
  <si>
    <t>2802977188946</t>
  </si>
  <si>
    <t>0908978183931</t>
  </si>
  <si>
    <t>Прир.математ.факултет</t>
  </si>
  <si>
    <t>дипл.информатичар</t>
  </si>
  <si>
    <t>Нови Сад-Нови Сад</t>
  </si>
  <si>
    <t>1008979805017</t>
  </si>
  <si>
    <t>0901960715044</t>
  </si>
  <si>
    <t>Факултет примењених уметности</t>
  </si>
  <si>
    <t>дипломирани сликар</t>
  </si>
  <si>
    <t>0704960182399</t>
  </si>
  <si>
    <t>Музичка академија</t>
  </si>
  <si>
    <t>академски музичар и професор музике</t>
  </si>
  <si>
    <t>2903971180711</t>
  </si>
  <si>
    <t>Факултет за физ култ.</t>
  </si>
  <si>
    <t>проф.физичке културе</t>
  </si>
  <si>
    <t>2903973182215</t>
  </si>
  <si>
    <t>проф.физичке културе дипл тренер фудбала</t>
  </si>
  <si>
    <t>0302974183907</t>
  </si>
  <si>
    <t>проф.физичке културе дипл тренер одбојке</t>
  </si>
  <si>
    <t>0110978171788</t>
  </si>
  <si>
    <t>магистар физичке културе,доктор кинезиологије</t>
  </si>
  <si>
    <t>Калесија-Калесија</t>
  </si>
  <si>
    <t>дипл.економиста</t>
  </si>
  <si>
    <t>Јегинов Луг-Калесија</t>
  </si>
  <si>
    <t>2408963182216</t>
  </si>
  <si>
    <t>Сента-Сента</t>
  </si>
  <si>
    <t>1202972176503</t>
  </si>
  <si>
    <t>Крагујевац</t>
  </si>
  <si>
    <t>0907979187411</t>
  </si>
  <si>
    <t>2312979183487</t>
  </si>
  <si>
    <t>2007982188913</t>
  </si>
  <si>
    <t>1901982188890</t>
  </si>
  <si>
    <t>Факултет спољне трговине</t>
  </si>
  <si>
    <t>Бијељина</t>
  </si>
  <si>
    <t>0603980183897</t>
  </si>
  <si>
    <t xml:space="preserve">Правни факултет </t>
  </si>
  <si>
    <t>Требиње-Требиње</t>
  </si>
  <si>
    <t>2310980158957</t>
  </si>
  <si>
    <t>Медицински факултет</t>
  </si>
  <si>
    <t>Фоча</t>
  </si>
  <si>
    <t>доктор медицине</t>
  </si>
  <si>
    <t>2412987175161</t>
  </si>
  <si>
    <t>Факултет здравствених наука</t>
  </si>
  <si>
    <t>дипл. медицинар(сестра) здрав.његе</t>
  </si>
  <si>
    <t>2712987188909</t>
  </si>
  <si>
    <t>Висока здравствена шскола струковних студија</t>
  </si>
  <si>
    <t xml:space="preserve">спец. струковна мед. сестра-област Јавно здравље </t>
  </si>
  <si>
    <t>2602981779514</t>
  </si>
  <si>
    <t>Виша медицинска школа</t>
  </si>
  <si>
    <t>струковна медицинска сестра</t>
  </si>
  <si>
    <t>2401974188920</t>
  </si>
  <si>
    <t>дипл.инж.технологије</t>
  </si>
  <si>
    <t>2203979188892</t>
  </si>
  <si>
    <t>Угоститељско-туристичка стручна школа</t>
  </si>
  <si>
    <t>Живинице</t>
  </si>
  <si>
    <t>мајстор-кувар</t>
  </si>
  <si>
    <t>1312979188485</t>
  </si>
  <si>
    <t>Средња економска школа</t>
  </si>
  <si>
    <t>Лозница</t>
  </si>
  <si>
    <t>кувар-специјалиста</t>
  </si>
  <si>
    <t>Илиџа-Српска Илиџа</t>
  </si>
  <si>
    <t>1907992184220</t>
  </si>
  <si>
    <t>Православни богословски факултет,</t>
  </si>
  <si>
    <t>дипломирани теолог</t>
  </si>
  <si>
    <t>221992183899</t>
  </si>
  <si>
    <t>Богословски факултет</t>
  </si>
  <si>
    <t>професор теологије</t>
  </si>
  <si>
    <t>Пожаревац-Пожаревац</t>
  </si>
  <si>
    <t>0106969710072</t>
  </si>
  <si>
    <t>Лозница - Лозница</t>
  </si>
  <si>
    <t>2603993778617</t>
  </si>
  <si>
    <t>Привредна академ. Нови Сад</t>
  </si>
  <si>
    <t>дипл. eколог</t>
  </si>
  <si>
    <t>0110978183948</t>
  </si>
  <si>
    <t>Универзитет у Тузли</t>
  </si>
  <si>
    <t>проф. босанског језика и књижевности</t>
  </si>
  <si>
    <t>1605993184228</t>
  </si>
  <si>
    <t>3103973182395</t>
  </si>
  <si>
    <t>доктор медицине-спец</t>
  </si>
  <si>
    <t>1904957180051</t>
  </si>
  <si>
    <t>2402959188902</t>
  </si>
  <si>
    <t>2012978183498</t>
  </si>
  <si>
    <t>Висока здравствена школа струковних студија у Београду</t>
  </si>
  <si>
    <t>струковни мед-лаб. технолог</t>
  </si>
  <si>
    <t>1908988773633</t>
  </si>
  <si>
    <t>Висока медицинкса школа Приједор</t>
  </si>
  <si>
    <t>Приједор</t>
  </si>
  <si>
    <t>дипл. санитарни инжењер</t>
  </si>
  <si>
    <t>2405954188318</t>
  </si>
  <si>
    <t>Виша угоститељска школа</t>
  </si>
  <si>
    <t>виши стручни радник, орг пословања у угоститељству</t>
  </si>
  <si>
    <t>Горана Перић</t>
  </si>
  <si>
    <t>05</t>
  </si>
  <si>
    <t>Бихаћ-Бихаћ</t>
  </si>
  <si>
    <t>1702989115012</t>
  </si>
  <si>
    <t>дипломирани професор њемачког језика и књижевности</t>
  </si>
  <si>
    <t>1502961187213</t>
  </si>
  <si>
    <t>Наставник санитарне хемије и технике</t>
  </si>
  <si>
    <t>Енглески језик - изборни</t>
  </si>
  <si>
    <t>Социологија и етика</t>
  </si>
  <si>
    <t>Етика</t>
  </si>
  <si>
    <t>Социологија и филозофија</t>
  </si>
  <si>
    <t>Култура религија</t>
  </si>
  <si>
    <t>Пословна комуникација</t>
  </si>
  <si>
    <t>Психологија</t>
  </si>
  <si>
    <t>Медицинска психологија</t>
  </si>
  <si>
    <t>Микробиологија са паразитологијом</t>
  </si>
  <si>
    <t>Микробиологија</t>
  </si>
  <si>
    <t>Привредна математика</t>
  </si>
  <si>
    <t>Статистика</t>
  </si>
  <si>
    <t>32</t>
  </si>
  <si>
    <t>33</t>
  </si>
  <si>
    <t>34</t>
  </si>
  <si>
    <t>Нада _Николић</t>
  </si>
  <si>
    <t>Хемија - изборни</t>
  </si>
  <si>
    <t>35</t>
  </si>
  <si>
    <t>36</t>
  </si>
  <si>
    <t>Рачунарски системи</t>
  </si>
  <si>
    <t>37</t>
  </si>
  <si>
    <t>Модели и базе података</t>
  </si>
  <si>
    <t>38</t>
  </si>
  <si>
    <t>Програмирање</t>
  </si>
  <si>
    <t>39</t>
  </si>
  <si>
    <t>Светалана Зарић</t>
  </si>
  <si>
    <t>Примјена рачунара</t>
  </si>
  <si>
    <t>Процеси развоја софтвера</t>
  </si>
  <si>
    <t>Оперативни системи и рачунарске мрежа</t>
  </si>
  <si>
    <t>40</t>
  </si>
  <si>
    <t>Умјетничко обликовање, Т, В</t>
  </si>
  <si>
    <t>41</t>
  </si>
  <si>
    <t>42</t>
  </si>
  <si>
    <t>43</t>
  </si>
  <si>
    <t>44</t>
  </si>
  <si>
    <t>45</t>
  </si>
  <si>
    <t>46</t>
  </si>
  <si>
    <t>Пословна економија</t>
  </si>
  <si>
    <t>Царински системи</t>
  </si>
  <si>
    <t>47</t>
  </si>
  <si>
    <t>Маркетинг у туризму</t>
  </si>
  <si>
    <t>Банкарска обука</t>
  </si>
  <si>
    <t>Менаџмент</t>
  </si>
  <si>
    <t>Економика туризма</t>
  </si>
  <si>
    <t>48</t>
  </si>
  <si>
    <t>Финансијска математика</t>
  </si>
  <si>
    <t>49</t>
  </si>
  <si>
    <t>Канцеларијско пословање</t>
  </si>
  <si>
    <t>Основе предузетништва</t>
  </si>
  <si>
    <t>Економија - изборни</t>
  </si>
  <si>
    <t>Основе економије</t>
  </si>
  <si>
    <t>50</t>
  </si>
  <si>
    <t>2601988175014</t>
  </si>
  <si>
    <t>Акадмија ликовних умјетности</t>
  </si>
  <si>
    <t>Требиње</t>
  </si>
  <si>
    <t>дипл.академски графичар</t>
  </si>
  <si>
    <t>1811993188737</t>
  </si>
  <si>
    <t>дипл.филолог</t>
  </si>
  <si>
    <t>2601993778622</t>
  </si>
  <si>
    <t>Фармацеутски факултет</t>
  </si>
  <si>
    <t>магистар фармације</t>
  </si>
  <si>
    <t>1709992880018</t>
  </si>
  <si>
    <t>0203989188893</t>
  </si>
  <si>
    <t>0407976176777</t>
  </si>
  <si>
    <t>Средњошколски центар Илијаш</t>
  </si>
  <si>
    <t>гимназија,општи смјер</t>
  </si>
  <si>
    <t>1601986188735</t>
  </si>
  <si>
    <t>Средњошколски центар "Милићи"</t>
  </si>
  <si>
    <t>Милићи</t>
  </si>
  <si>
    <t>бачелор педагогије-психологије</t>
  </si>
  <si>
    <t>географија</t>
  </si>
  <si>
    <t>историја</t>
  </si>
  <si>
    <t>географска</t>
  </si>
  <si>
    <t>археолошка</t>
  </si>
  <si>
    <t>економска група предмета</t>
  </si>
  <si>
    <t>историјска секција</t>
  </si>
  <si>
    <t>Усвајање програма рада школског одбора</t>
  </si>
  <si>
    <t>Анализа и усвајање извјештаја о раду школе</t>
  </si>
  <si>
    <t>Разматрање успјеха ученика и мјера за побољшање успјеха</t>
  </si>
  <si>
    <t>Усвајање извјештаја о изведеним екскурзијама и излетима</t>
  </si>
  <si>
    <t>Избор најповољније агенције за извођење матурске екскурзије</t>
  </si>
  <si>
    <t>Усвајање годишњег програма рада школе</t>
  </si>
  <si>
    <t>Анализа остваривања ГПР-а школе</t>
  </si>
  <si>
    <t>Анализа финансијског стања школе</t>
  </si>
  <si>
    <t>Извјештај о финансијском пословању школе и усвајање завршног рачуна</t>
  </si>
  <si>
    <t>Инвестициона улагања</t>
  </si>
  <si>
    <t>Анализа сарадње са друштвеном средином</t>
  </si>
  <si>
    <t>Доношење одлука по приговорима радника/ученика/кандидата</t>
  </si>
  <si>
    <t>Доношење општих аката школе</t>
  </si>
  <si>
    <t>Остали послови</t>
  </si>
  <si>
    <t>Усвајање извјештаја о реализацији плана уписа ученика за школску 2021/2022. годину</t>
  </si>
  <si>
    <t>Доношење приједлога плана уписа ученика за шк. 2022/2023. годину</t>
  </si>
  <si>
    <t>51</t>
  </si>
  <si>
    <t>Љубиша Шебкушић</t>
  </si>
  <si>
    <t>Финансијско пословање</t>
  </si>
  <si>
    <t>Финансијско пословање - изборни предмет</t>
  </si>
  <si>
    <t>53</t>
  </si>
  <si>
    <t>Банкарске процедуре</t>
  </si>
  <si>
    <t>Основи економије</t>
  </si>
  <si>
    <t>54</t>
  </si>
  <si>
    <t>Финансијско право</t>
  </si>
  <si>
    <t>55</t>
  </si>
  <si>
    <t>Здравствена њега/рехабилитација (изборни)</t>
  </si>
  <si>
    <t>Здравствена њега са породичном медицином</t>
  </si>
  <si>
    <t>Хирургија - В</t>
  </si>
  <si>
    <t>Инфектологија - В</t>
  </si>
  <si>
    <t>Интерна медицина - В</t>
  </si>
  <si>
    <t>Педијатрија - В</t>
  </si>
  <si>
    <t>57</t>
  </si>
  <si>
    <t>Гинекологија и акушерство - В</t>
  </si>
  <si>
    <t>Неуропсихијатрија - В</t>
  </si>
  <si>
    <t>58</t>
  </si>
  <si>
    <t>Маијана Попић</t>
  </si>
  <si>
    <t>59</t>
  </si>
  <si>
    <t>Хигијена</t>
  </si>
  <si>
    <t>Медицинска биохемија - В</t>
  </si>
  <si>
    <t>60</t>
  </si>
  <si>
    <t>61</t>
  </si>
  <si>
    <t>62</t>
  </si>
  <si>
    <t>63</t>
  </si>
  <si>
    <t>64</t>
  </si>
  <si>
    <t>65</t>
  </si>
  <si>
    <t>66</t>
  </si>
  <si>
    <t>67</t>
  </si>
  <si>
    <t>68</t>
  </si>
  <si>
    <t>69</t>
  </si>
  <si>
    <t>Санитарна хемија - Т, В</t>
  </si>
  <si>
    <t>70</t>
  </si>
  <si>
    <t>Х - конкурс у току</t>
  </si>
  <si>
    <t>71</t>
  </si>
  <si>
    <t>Исламска вјеронаука</t>
  </si>
  <si>
    <t>72</t>
  </si>
  <si>
    <t>Анатомија</t>
  </si>
  <si>
    <t>Здравствена њега</t>
  </si>
  <si>
    <t>73</t>
  </si>
  <si>
    <t>Физиологија</t>
  </si>
  <si>
    <t xml:space="preserve">Неуропсихијатрија </t>
  </si>
  <si>
    <t>Хематологија са трансфузиологијом</t>
  </si>
  <si>
    <t>74</t>
  </si>
  <si>
    <t>75</t>
  </si>
  <si>
    <t>Инфектологија</t>
  </si>
  <si>
    <t>Патологија</t>
  </si>
  <si>
    <t>Хигијена са здравственим васпитањем</t>
  </si>
  <si>
    <t>76</t>
  </si>
  <si>
    <t>77</t>
  </si>
  <si>
    <t>78</t>
  </si>
  <si>
    <t>Медицина рада са здравственом статистиком - В</t>
  </si>
  <si>
    <t>79</t>
  </si>
  <si>
    <t>Фармакологија</t>
  </si>
  <si>
    <t>80</t>
  </si>
  <si>
    <t>Основи услуживања</t>
  </si>
  <si>
    <t>Филозофија,социологија, психологија, демократија и људска права, вјеронаука</t>
  </si>
  <si>
    <t>ss62@skolers.org</t>
  </si>
  <si>
    <t>056/490-290</t>
  </si>
  <si>
    <t>056/490-296</t>
  </si>
  <si>
    <t>*Програм "Реферални механизам подршке дјеци у школама Републике Српске"                 *Утицај друштвених мрежа на одрастање младих
   *Спречавање насилног понашања код дјеце</t>
  </si>
  <si>
    <t>Професор југословенске књижевности и српског језика</t>
  </si>
  <si>
    <t>трећи</t>
  </si>
  <si>
    <t>Пријем у току</t>
  </si>
  <si>
    <t>104</t>
  </si>
  <si>
    <t>Медицинска група предмета</t>
  </si>
  <si>
    <t>Доктор медицине</t>
  </si>
  <si>
    <t>Наставник основа услуживања</t>
  </si>
  <si>
    <t>Менаџер хотелијерства</t>
  </si>
  <si>
    <t>Виши лабораторијски техничар</t>
  </si>
  <si>
    <t>Виши санитарни техничар</t>
  </si>
  <si>
    <t>Наставник хематологије са 
трансфузиологијом</t>
  </si>
  <si>
    <t>Наставник медицине рада са 
здравственом статистиком</t>
  </si>
  <si>
    <t>Практична настава - економски
 техничар</t>
  </si>
  <si>
    <t>Професор информатике или
 Дипломирани економиста</t>
  </si>
  <si>
    <t>Наставник теологије или 
исламске вјеронауке</t>
  </si>
  <si>
    <t>Приједлог мјера за смањење броја изостанака 
Критеријум оцјењивања и писмене провјере знања
Смањење фактора ризика за здравље у БиХ
Програм "Брига о дјеци"
Сарадња наставника практичне наставе и ментора из пословних субјеката у дуалном образовању.</t>
  </si>
  <si>
    <t>Послови око обиљежавања стогодишњице од оснивања наше школе - Израда монографије</t>
  </si>
  <si>
    <t>Учешће у тиму за спољашње вредновање школа у Републици Спској</t>
  </si>
  <si>
    <t>Учешће у Тиму за мониторинг стандарда и интерсекторске сарадње</t>
  </si>
  <si>
    <t>06.09.2019.</t>
  </si>
  <si>
    <t>проф.југословенске књижевности и српског језика</t>
  </si>
  <si>
    <t>дипл. компарат. и библиотекар</t>
  </si>
  <si>
    <t>Пуне године ефективног радног стажа  01.09.2021.</t>
  </si>
  <si>
    <t>Биљана Иконић</t>
  </si>
  <si>
    <t>Јока Ерић</t>
  </si>
  <si>
    <t>Александар Врачевић</t>
  </si>
  <si>
    <t>Дарко Стефановић</t>
  </si>
  <si>
    <t>дипломирани хемичар</t>
  </si>
  <si>
    <t>српска</t>
  </si>
  <si>
    <t>запослених</t>
  </si>
  <si>
    <t>6.9.2017.</t>
  </si>
  <si>
    <t>29.9.2017.</t>
  </si>
  <si>
    <t>Предсједник ШО</t>
  </si>
  <si>
    <t>професор српског језика и књижевности</t>
  </si>
  <si>
    <t>Потпредсједник ШО</t>
  </si>
  <si>
    <t>дипломирани менаџер</t>
  </si>
  <si>
    <t>родитеља</t>
  </si>
  <si>
    <t>15.10.2019.</t>
  </si>
  <si>
    <t>27.12.2019.</t>
  </si>
  <si>
    <t>Члан</t>
  </si>
  <si>
    <t>дипломирани економиста</t>
  </si>
  <si>
    <t>оснивача</t>
  </si>
  <si>
    <t>дипл.инж. технологије</t>
  </si>
  <si>
    <t>јединице локалне самоуправе</t>
  </si>
  <si>
    <t>23.4.2019.</t>
  </si>
  <si>
    <t>13.5.2019.</t>
  </si>
  <si>
    <t xml:space="preserve">Ненад Дрљача </t>
  </si>
  <si>
    <t>Бранкица Радовић</t>
  </si>
  <si>
    <t>01.06.2021.</t>
  </si>
  <si>
    <t>27.09.2021.</t>
  </si>
  <si>
    <t>НПП за гимназију 56/12 и 90/18, 74/19,за средње стручне техничке школе 54/21, 80/20, 92/18, 51/17 и 1512, НПП за средње стручне школе 81/20 и 91/18</t>
  </si>
  <si>
    <t>НАПОМЕНА
Обустава наставе на крају I полугодишта школске 2020/2021. године није утицала на укупан реализован фонд часова предвиђен НПП - ом.</t>
  </si>
  <si>
    <t>Учешће и рад у пројектима (Прекогранична сарадња  - IPA фондови)</t>
  </si>
  <si>
    <t xml:space="preserve">*писане теме
  *огледни часови 
*семинари
*савјетовања
*наставни час 
*стем часови </t>
  </si>
  <si>
    <t>ликовна секција</t>
  </si>
  <si>
    <t>драмска секција (енглески ј.)</t>
  </si>
  <si>
    <t>клима 1, рачунарска опрема, умрежено 32 рачунара, ласерски штампач, принтер 2, пројектор 3, скенер 1, свичер, ормар, пројекционо платно, рачунарска опрема, клупе 6, столице школске 15, сто, столица, слушалице са микрофоном 31, ормар, комода, рачунар (ново), пројектор 2 (ново).</t>
  </si>
  <si>
    <t>III-IV</t>
  </si>
  <si>
    <t>Обилазак града - Аранђеловац, Опленац</t>
  </si>
  <si>
    <t>Зворник - Грчка</t>
  </si>
  <si>
    <t>Зворник - Шпанија</t>
  </si>
  <si>
    <t xml:space="preserve">Меморијални центар - манастир Моштаница - Мраковица </t>
  </si>
  <si>
    <t>Вишеград - Требиње</t>
  </si>
  <si>
    <t>Бања Лука - Приједор</t>
  </si>
  <si>
    <t xml:space="preserve">Обилазак града, знаменитости,обилазак манастира </t>
  </si>
  <si>
    <t>Обилазак града, знаменитости</t>
  </si>
  <si>
    <t>Асистент у настави</t>
  </si>
  <si>
    <t xml:space="preserve">     </t>
  </si>
  <si>
    <t xml:space="preserve">
Датум: 27.9.2021. год.</t>
  </si>
  <si>
    <t xml:space="preserve">
</t>
  </si>
  <si>
    <t>*Комуникација школског менаџмента и донатора у контексту европских интеграција
*Нормативни акти у школи
*Развој квалификацијског оквира за цјеложивотно учење"
*Информације о европском пројекту ЕРАЗМУС + од 2018. год, IPA фондовима
*Развој рефералног механизма подршке дјеци у школама Републике Српске
*Мониторинг стандарда и интеринституционална сарадња.
*Ставови ученика и наставника о извођењу наставе на даљину.
Џендер - равноправност полова
*Пројекти у оквиру Туристичке тржнице Словеније - Међународни сајам туризма у Љубљани</t>
  </si>
  <si>
    <t>дипл инж. 
предузетног менаџмента</t>
  </si>
</sst>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64" formatCode="&quot;$&quot;#,##0.00_);\(&quot;$&quot;#,##0.00\)"/>
    <numFmt numFmtId="165" formatCode="_(&quot;$&quot;* #,##0.00_);_(&quot;$&quot;* \(#,##0.00\);_(&quot;$&quot;* &quot;-&quot;??_);_(@_)"/>
    <numFmt numFmtId="166" formatCode="_(* #,##0.00_);_(* \(#,##0.00\);_(* &quot;-&quot;??_);_(@_)"/>
    <numFmt numFmtId="167" formatCode="0.0"/>
    <numFmt numFmtId="168" formatCode="#,##0.0"/>
    <numFmt numFmtId="169" formatCode="0.0000"/>
    <numFmt numFmtId="170" formatCode="_-* #,##0.00&quot;KM&quot;_-;\-* #,##0.00&quot;KM&quot;_-;_-* &quot;-&quot;??&quot;KM&quot;_-;_-@_-"/>
    <numFmt numFmtId="171" formatCode="dd\-mm"/>
  </numFmts>
  <fonts count="93">
    <font>
      <sz val="10"/>
      <name val="Times Cirilica"/>
    </font>
    <font>
      <sz val="10"/>
      <name val="Times Cirilica"/>
      <family val="2"/>
    </font>
    <font>
      <sz val="10"/>
      <name val="Times New Roman"/>
      <family val="1"/>
    </font>
    <font>
      <u/>
      <sz val="10"/>
      <color indexed="12"/>
      <name val="Times Cirilica"/>
      <family val="2"/>
    </font>
    <font>
      <sz val="12"/>
      <name val="Times Cirilica"/>
      <family val="2"/>
    </font>
    <font>
      <u/>
      <sz val="10"/>
      <color indexed="12"/>
      <name val="Times Cirilica"/>
      <family val="2"/>
    </font>
    <font>
      <sz val="10"/>
      <name val="Arial"/>
      <family val="2"/>
    </font>
    <font>
      <sz val="10"/>
      <name val="Arial"/>
      <family val="2"/>
    </font>
    <font>
      <sz val="8"/>
      <name val="Times New Roman"/>
      <family val="1"/>
    </font>
    <font>
      <sz val="11"/>
      <name val="Times New Roman"/>
      <family val="1"/>
    </font>
    <font>
      <sz val="10"/>
      <color indexed="8"/>
      <name val="Times New Roman"/>
      <family val="1"/>
    </font>
    <font>
      <sz val="9.5"/>
      <color indexed="8"/>
      <name val="Times New Roman"/>
      <family val="1"/>
    </font>
    <font>
      <sz val="9"/>
      <color indexed="8"/>
      <name val="Times New Roman"/>
      <family val="1"/>
    </font>
    <font>
      <b/>
      <sz val="10"/>
      <name val="Times New Roman"/>
      <family val="1"/>
    </font>
    <font>
      <b/>
      <sz val="11"/>
      <name val="Times New Roman"/>
      <family val="1"/>
    </font>
    <font>
      <sz val="9"/>
      <name val="Times New Roman"/>
      <family val="1"/>
    </font>
    <font>
      <b/>
      <sz val="9"/>
      <name val="Times New Roman"/>
      <family val="1"/>
    </font>
    <font>
      <b/>
      <sz val="12"/>
      <name val="Times New Roman"/>
      <family val="1"/>
    </font>
    <font>
      <sz val="12"/>
      <name val="Times New Roman"/>
      <family val="1"/>
    </font>
    <font>
      <sz val="14"/>
      <color indexed="10"/>
      <name val="Times New Roman"/>
      <family val="1"/>
    </font>
    <font>
      <sz val="10"/>
      <name val="Calibri"/>
      <family val="2"/>
    </font>
    <font>
      <b/>
      <sz val="9"/>
      <color indexed="8"/>
      <name val="Times New Roman"/>
      <family val="1"/>
    </font>
    <font>
      <sz val="7"/>
      <name val="Times New Roman"/>
      <family val="1"/>
    </font>
    <font>
      <sz val="10"/>
      <name val="Times Cirilica"/>
      <family val="2"/>
    </font>
    <font>
      <b/>
      <sz val="9.5"/>
      <name val="Times New Roman"/>
      <family val="1"/>
    </font>
    <font>
      <b/>
      <sz val="9.5"/>
      <color indexed="8"/>
      <name val="Times New Roman"/>
      <family val="1"/>
    </font>
    <font>
      <b/>
      <sz val="9"/>
      <color indexed="8"/>
      <name val="Calibri"/>
      <family val="2"/>
    </font>
    <font>
      <sz val="10"/>
      <color rgb="FFFF0000"/>
      <name val="Times New Roman"/>
      <family val="1"/>
    </font>
    <font>
      <b/>
      <sz val="10"/>
      <color rgb="FFFF0000"/>
      <name val="Times New Roman"/>
      <family val="1"/>
    </font>
    <font>
      <sz val="10"/>
      <color rgb="FFFF0000"/>
      <name val="Calibri"/>
      <family val="2"/>
    </font>
    <font>
      <sz val="12"/>
      <color rgb="FFFF0000"/>
      <name val="Calibri"/>
      <family val="2"/>
    </font>
    <font>
      <b/>
      <sz val="9"/>
      <color rgb="FFFF0000"/>
      <name val="Times New Roman"/>
      <family val="1"/>
    </font>
    <font>
      <sz val="10"/>
      <name val="Arial"/>
      <family val="2"/>
      <charset val="204"/>
    </font>
    <font>
      <b/>
      <sz val="14"/>
      <color indexed="10"/>
      <name val="Times New Roman"/>
      <family val="1"/>
    </font>
    <font>
      <b/>
      <sz val="16"/>
      <name val="Times New Roman"/>
      <family val="1"/>
    </font>
    <font>
      <b/>
      <sz val="14"/>
      <name val="Times New Roman"/>
      <family val="1"/>
    </font>
    <font>
      <sz val="10"/>
      <name val="Arial"/>
      <family val="2"/>
      <charset val="204"/>
    </font>
    <font>
      <b/>
      <i/>
      <sz val="10"/>
      <name val="Times New Roman"/>
      <family val="1"/>
    </font>
    <font>
      <i/>
      <sz val="9"/>
      <name val="Times New Roman"/>
      <family val="1"/>
    </font>
    <font>
      <sz val="10"/>
      <color indexed="12"/>
      <name val="Times New Roman"/>
      <family val="1"/>
    </font>
    <font>
      <sz val="7"/>
      <color indexed="8"/>
      <name val="Times New Roman"/>
      <family val="1"/>
    </font>
    <font>
      <sz val="8"/>
      <color indexed="8"/>
      <name val="Times New Roman"/>
      <family val="1"/>
    </font>
    <font>
      <b/>
      <sz val="8"/>
      <name val="Times New Roman"/>
      <family val="1"/>
    </font>
    <font>
      <sz val="11"/>
      <color indexed="10"/>
      <name val="Times New Roman"/>
      <family val="1"/>
    </font>
    <font>
      <b/>
      <sz val="10"/>
      <name val="Times Cirilica"/>
      <family val="2"/>
    </font>
    <font>
      <b/>
      <u/>
      <sz val="11"/>
      <name val="Times New Roman"/>
      <family val="1"/>
    </font>
    <font>
      <vertAlign val="superscript"/>
      <sz val="10"/>
      <name val="Times New Roman"/>
      <family val="1"/>
    </font>
    <font>
      <sz val="12"/>
      <name val="Times New Roman"/>
      <family val="1"/>
      <charset val="204"/>
    </font>
    <font>
      <sz val="12"/>
      <color indexed="8"/>
      <name val="Times Cirilica"/>
      <family val="2"/>
    </font>
    <font>
      <sz val="9"/>
      <name val="Times Cirilica"/>
      <family val="2"/>
    </font>
    <font>
      <sz val="11"/>
      <name val="Times Cirilica"/>
      <family val="2"/>
    </font>
    <font>
      <sz val="8"/>
      <name val="Times Cirilica"/>
      <family val="2"/>
    </font>
    <font>
      <sz val="11"/>
      <color indexed="10"/>
      <name val="Times Cirilica"/>
      <family val="2"/>
    </font>
    <font>
      <sz val="10"/>
      <name val="Times New Roman"/>
      <family val="1"/>
      <charset val="204"/>
    </font>
    <font>
      <b/>
      <sz val="9"/>
      <name val="Times Cirilica"/>
      <family val="2"/>
    </font>
    <font>
      <b/>
      <sz val="8"/>
      <name val="Times Cirilica"/>
      <family val="2"/>
    </font>
    <font>
      <b/>
      <sz val="12"/>
      <name val="Times Cirilica"/>
      <family val="2"/>
    </font>
    <font>
      <sz val="12"/>
      <color indexed="8"/>
      <name val="Times New Roman"/>
      <family val="1"/>
      <charset val="204"/>
    </font>
    <font>
      <b/>
      <sz val="12"/>
      <color indexed="8"/>
      <name val="Times New Roman"/>
      <family val="1"/>
    </font>
    <font>
      <sz val="10"/>
      <color indexed="8"/>
      <name val="Times New Roman"/>
      <family val="1"/>
      <charset val="238"/>
    </font>
    <font>
      <sz val="10"/>
      <name val="Times New Roman"/>
      <family val="1"/>
      <charset val="238"/>
    </font>
    <font>
      <b/>
      <sz val="10"/>
      <name val="Times New Roman"/>
      <family val="1"/>
      <charset val="238"/>
    </font>
    <font>
      <b/>
      <sz val="10"/>
      <color indexed="8"/>
      <name val="Times New Roman"/>
      <family val="1"/>
      <charset val="238"/>
    </font>
    <font>
      <sz val="11"/>
      <color indexed="8"/>
      <name val="Times New Roman"/>
      <family val="1"/>
      <charset val="238"/>
    </font>
    <font>
      <sz val="11"/>
      <name val="Times New Roman"/>
      <family val="1"/>
      <charset val="238"/>
    </font>
    <font>
      <b/>
      <sz val="11"/>
      <color indexed="8"/>
      <name val="Times New Roman"/>
      <family val="1"/>
    </font>
    <font>
      <b/>
      <sz val="12"/>
      <name val="Times New Roman"/>
      <family val="1"/>
      <charset val="204"/>
    </font>
    <font>
      <b/>
      <sz val="11"/>
      <name val="Times New Roman"/>
      <family val="1"/>
      <charset val="204"/>
    </font>
    <font>
      <b/>
      <sz val="11"/>
      <name val="Times Cirilica"/>
      <family val="2"/>
    </font>
    <font>
      <b/>
      <sz val="10"/>
      <name val="Times New Roman"/>
      <family val="1"/>
      <charset val="204"/>
    </font>
    <font>
      <b/>
      <sz val="11"/>
      <color indexed="8"/>
      <name val="Times New Roman"/>
      <family val="1"/>
      <charset val="204"/>
    </font>
    <font>
      <sz val="8"/>
      <name val="Calibri"/>
      <family val="2"/>
    </font>
    <font>
      <b/>
      <sz val="11"/>
      <color theme="1"/>
      <name val="Times Cirilica"/>
      <family val="2"/>
    </font>
    <font>
      <vertAlign val="superscript"/>
      <sz val="10"/>
      <name val="Tempus Sans ITC"/>
      <family val="5"/>
    </font>
    <font>
      <b/>
      <sz val="8"/>
      <name val="Times New Roman"/>
      <family val="1"/>
      <charset val="238"/>
    </font>
    <font>
      <sz val="8"/>
      <name val="Times New Roman"/>
      <family val="1"/>
      <charset val="238"/>
    </font>
    <font>
      <sz val="7"/>
      <name val="Times Cirilica"/>
      <family val="2"/>
    </font>
    <font>
      <sz val="8"/>
      <name val="Times Cirilica"/>
      <charset val="238"/>
    </font>
    <font>
      <sz val="11"/>
      <name val="Times Cirilica"/>
      <charset val="238"/>
    </font>
    <font>
      <sz val="10"/>
      <name val="Times Cirilica"/>
      <charset val="238"/>
    </font>
    <font>
      <sz val="11"/>
      <name val="Times cirilica"/>
      <charset val="204"/>
    </font>
    <font>
      <b/>
      <sz val="10"/>
      <name val="Times Cirilica"/>
      <charset val="238"/>
    </font>
    <font>
      <vertAlign val="subscript"/>
      <sz val="10"/>
      <name val="Times New Roman"/>
      <family val="1"/>
      <charset val="238"/>
    </font>
    <font>
      <b/>
      <sz val="14"/>
      <name val="Times Cirilica"/>
      <charset val="238"/>
    </font>
    <font>
      <b/>
      <sz val="12"/>
      <name val="Calibri"/>
      <family val="2"/>
      <charset val="238"/>
    </font>
    <font>
      <sz val="12"/>
      <name val="Calibri"/>
      <family val="2"/>
      <charset val="238"/>
    </font>
    <font>
      <sz val="11"/>
      <name val="Calibri"/>
      <family val="2"/>
      <charset val="238"/>
    </font>
    <font>
      <sz val="9"/>
      <name val="Times New Roman"/>
      <family val="1"/>
      <charset val="238"/>
    </font>
    <font>
      <b/>
      <sz val="10"/>
      <color rgb="FF000000"/>
      <name val="TimesNewRomanPS-BoldMT"/>
    </font>
    <font>
      <sz val="10"/>
      <color rgb="FF000000"/>
      <name val="Times New Roman"/>
      <family val="1"/>
      <charset val="238"/>
    </font>
    <font>
      <sz val="9"/>
      <name val="Times Cirilica"/>
      <charset val="204"/>
    </font>
    <font>
      <sz val="9"/>
      <name val="Times Cirilica"/>
      <charset val="238"/>
    </font>
    <font>
      <u/>
      <sz val="10"/>
      <color theme="10"/>
      <name val="Times Cirilica"/>
    </font>
  </fonts>
  <fills count="28">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41"/>
        <bgColor indexed="64"/>
      </patternFill>
    </fill>
    <fill>
      <patternFill patternType="solid">
        <fgColor indexed="42"/>
        <bgColor indexed="64"/>
      </patternFill>
    </fill>
    <fill>
      <patternFill patternType="solid">
        <fgColor indexed="22"/>
        <bgColor indexed="64"/>
      </patternFill>
    </fill>
    <fill>
      <patternFill patternType="solid">
        <fgColor indexed="43"/>
        <bgColor indexed="64"/>
      </patternFill>
    </fill>
    <fill>
      <patternFill patternType="solid">
        <fgColor indexed="45"/>
        <bgColor indexed="64"/>
      </patternFill>
    </fill>
    <fill>
      <patternFill patternType="solid">
        <fgColor indexed="47"/>
        <bgColor indexed="64"/>
      </patternFill>
    </fill>
    <fill>
      <patternFill patternType="solid">
        <fgColor rgb="FFFFFF00"/>
        <bgColor indexed="64"/>
      </patternFill>
    </fill>
    <fill>
      <patternFill patternType="solid">
        <fgColor theme="0"/>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2" tint="-9.9978637043366805E-2"/>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6" tint="0.59999389629810485"/>
        <bgColor indexed="64"/>
      </patternFill>
    </fill>
    <fill>
      <patternFill patternType="solid">
        <fgColor indexed="13"/>
        <bgColor indexed="64"/>
      </patternFill>
    </fill>
    <fill>
      <patternFill patternType="solid">
        <fgColor indexed="29"/>
        <bgColor indexed="64"/>
      </patternFill>
    </fill>
    <fill>
      <patternFill patternType="solid">
        <fgColor indexed="51"/>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indexed="31"/>
        <bgColor indexed="64"/>
      </patternFill>
    </fill>
    <fill>
      <patternFill patternType="solid">
        <fgColor theme="0" tint="-0.249977111117893"/>
        <bgColor indexed="64"/>
      </patternFill>
    </fill>
    <fill>
      <patternFill patternType="solid">
        <fgColor theme="0" tint="-4.9989318521683403E-2"/>
        <bgColor indexed="64"/>
      </patternFill>
    </fill>
    <fill>
      <patternFill patternType="solid">
        <fgColor rgb="FFD9D9D9"/>
        <bgColor indexed="64"/>
      </patternFill>
    </fill>
  </fills>
  <borders count="12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thin">
        <color indexed="64"/>
      </left>
      <right/>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double">
        <color indexed="64"/>
      </top>
      <bottom/>
      <diagonal/>
    </border>
    <border>
      <left/>
      <right style="medium">
        <color indexed="64"/>
      </right>
      <top style="double">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top style="thin">
        <color indexed="64"/>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top style="double">
        <color indexed="64"/>
      </top>
      <bottom style="medium">
        <color indexed="64"/>
      </bottom>
      <diagonal/>
    </border>
    <border>
      <left/>
      <right style="medium">
        <color indexed="64"/>
      </right>
      <top style="double">
        <color indexed="64"/>
      </top>
      <bottom style="medium">
        <color indexed="64"/>
      </bottom>
      <diagonal/>
    </border>
    <border>
      <left/>
      <right/>
      <top style="double">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double">
        <color indexed="64"/>
      </bottom>
      <diagonal/>
    </border>
    <border>
      <left/>
      <right style="medium">
        <color indexed="64"/>
      </right>
      <top style="thin">
        <color indexed="64"/>
      </top>
      <bottom/>
      <diagonal/>
    </border>
    <border>
      <left style="medium">
        <color indexed="64"/>
      </left>
      <right style="medium">
        <color indexed="64"/>
      </right>
      <top style="double">
        <color indexed="64"/>
      </top>
      <bottom style="thin">
        <color indexed="64"/>
      </bottom>
      <diagonal/>
    </border>
    <border>
      <left style="medium">
        <color indexed="64"/>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medium">
        <color indexed="64"/>
      </right>
      <top style="thin">
        <color indexed="64"/>
      </top>
      <bottom style="double">
        <color indexed="64"/>
      </bottom>
      <diagonal/>
    </border>
    <border>
      <left style="medium">
        <color indexed="64"/>
      </left>
      <right/>
      <top style="double">
        <color indexed="64"/>
      </top>
      <bottom style="thin">
        <color indexed="64"/>
      </bottom>
      <diagonal/>
    </border>
    <border>
      <left style="medium">
        <color indexed="64"/>
      </left>
      <right style="medium">
        <color indexed="64"/>
      </right>
      <top/>
      <bottom style="double">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indexed="64"/>
      </bottom>
      <diagonal/>
    </border>
    <border>
      <left style="medium">
        <color rgb="FF000000"/>
      </left>
      <right/>
      <top style="medium">
        <color rgb="FF000000"/>
      </top>
      <bottom/>
      <diagonal/>
    </border>
    <border>
      <left style="medium">
        <color indexed="64"/>
      </left>
      <right style="medium">
        <color rgb="FF000000"/>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rgb="FF000000"/>
      </left>
      <right style="medium">
        <color indexed="64"/>
      </right>
      <top style="medium">
        <color indexed="64"/>
      </top>
      <bottom/>
      <diagonal/>
    </border>
    <border>
      <left/>
      <right style="medium">
        <color rgb="FF000000"/>
      </right>
      <top/>
      <bottom style="medium">
        <color rgb="FF000000"/>
      </bottom>
      <diagonal/>
    </border>
    <border>
      <left style="medium">
        <color rgb="FF000000"/>
      </left>
      <right style="medium">
        <color rgb="FF000000"/>
      </right>
      <top style="medium">
        <color indexed="64"/>
      </top>
      <bottom/>
      <diagonal/>
    </border>
    <border>
      <left style="medium">
        <color indexed="64"/>
      </left>
      <right/>
      <top/>
      <bottom style="medium">
        <color theme="1"/>
      </bottom>
      <diagonal/>
    </border>
    <border>
      <left/>
      <right style="medium">
        <color indexed="64"/>
      </right>
      <top/>
      <bottom style="medium">
        <color theme="1"/>
      </bottom>
      <diagonal/>
    </border>
    <border>
      <left style="medium">
        <color indexed="64"/>
      </left>
      <right/>
      <top style="medium">
        <color theme="1"/>
      </top>
      <bottom style="medium">
        <color theme="1"/>
      </bottom>
      <diagonal/>
    </border>
    <border>
      <left/>
      <right style="medium">
        <color indexed="64"/>
      </right>
      <top style="medium">
        <color theme="1"/>
      </top>
      <bottom style="medium">
        <color theme="1"/>
      </bottom>
      <diagonal/>
    </border>
    <border>
      <left style="medium">
        <color theme="1"/>
      </left>
      <right/>
      <top style="thin">
        <color theme="1"/>
      </top>
      <bottom style="thin">
        <color theme="1"/>
      </bottom>
      <diagonal/>
    </border>
    <border>
      <left/>
      <right style="medium">
        <color theme="1"/>
      </right>
      <top style="thin">
        <color theme="1"/>
      </top>
      <bottom style="thin">
        <color theme="1"/>
      </bottom>
      <diagonal/>
    </border>
  </borders>
  <cellStyleXfs count="56">
    <xf numFmtId="0" fontId="0" fillId="0" borderId="0"/>
    <xf numFmtId="164" fontId="23" fillId="0" borderId="0" applyFont="0" applyFill="0" applyBorder="0" applyAlignment="0" applyProtection="0"/>
    <xf numFmtId="164" fontId="23" fillId="0" borderId="0" applyFont="0" applyFill="0" applyBorder="0" applyAlignment="0" applyProtection="0"/>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3" fillId="0" borderId="0" applyNumberFormat="0" applyFill="0" applyBorder="0" applyAlignment="0" applyProtection="0">
      <alignment vertical="top"/>
      <protection locked="0"/>
    </xf>
    <xf numFmtId="0" fontId="5" fillId="0" borderId="0" applyNumberFormat="0" applyFill="0" applyBorder="0" applyAlignment="0" applyProtection="0">
      <alignment vertical="top"/>
      <protection locked="0"/>
    </xf>
    <xf numFmtId="0" fontId="1" fillId="0" borderId="0"/>
    <xf numFmtId="0" fontId="6" fillId="0" borderId="0"/>
    <xf numFmtId="0" fontId="7" fillId="0" borderId="0"/>
    <xf numFmtId="0" fontId="1" fillId="0" borderId="0"/>
    <xf numFmtId="0" fontId="4" fillId="0" borderId="0"/>
    <xf numFmtId="0" fontId="4" fillId="0" borderId="0"/>
    <xf numFmtId="0" fontId="32" fillId="0" borderId="0"/>
    <xf numFmtId="0" fontId="32" fillId="0" borderId="0"/>
    <xf numFmtId="0" fontId="36" fillId="0" borderId="0"/>
    <xf numFmtId="0" fontId="36" fillId="0" borderId="0"/>
    <xf numFmtId="0" fontId="36" fillId="0" borderId="0"/>
    <xf numFmtId="0" fontId="32" fillId="0" borderId="0"/>
    <xf numFmtId="0" fontId="32" fillId="0" borderId="0"/>
    <xf numFmtId="0" fontId="36" fillId="0" borderId="0"/>
    <xf numFmtId="0" fontId="32" fillId="0" borderId="0"/>
    <xf numFmtId="0" fontId="32" fillId="0" borderId="0"/>
    <xf numFmtId="0" fontId="32" fillId="0" borderId="0"/>
    <xf numFmtId="0" fontId="36" fillId="0" borderId="0"/>
    <xf numFmtId="0" fontId="36" fillId="0" borderId="0"/>
    <xf numFmtId="0" fontId="36" fillId="0" borderId="0"/>
    <xf numFmtId="0" fontId="1" fillId="0" borderId="0">
      <alignment horizontal="left" indent="1"/>
    </xf>
    <xf numFmtId="166" fontId="1" fillId="0" borderId="0" applyFont="0" applyFill="0" applyBorder="0" applyAlignment="0" applyProtection="0"/>
    <xf numFmtId="0" fontId="6" fillId="0" borderId="0"/>
    <xf numFmtId="0" fontId="6" fillId="0" borderId="0"/>
    <xf numFmtId="0" fontId="6" fillId="0" borderId="0"/>
    <xf numFmtId="0" fontId="92" fillId="0" borderId="0" applyNumberFormat="0" applyFill="0" applyBorder="0" applyAlignment="0" applyProtection="0"/>
  </cellStyleXfs>
  <cellXfs count="2444">
    <xf numFmtId="0" fontId="0" fillId="0" borderId="0" xfId="0"/>
    <xf numFmtId="0" fontId="2" fillId="2" borderId="0" xfId="30" applyFont="1" applyFill="1" applyBorder="1" applyAlignment="1" applyProtection="1">
      <alignment horizontal="left" vertical="center" wrapText="1"/>
      <protection hidden="1"/>
    </xf>
    <xf numFmtId="1" fontId="8" fillId="2" borderId="1" xfId="35" applyNumberFormat="1" applyFont="1" applyFill="1" applyBorder="1" applyAlignment="1" applyProtection="1">
      <alignment horizontal="center" vertical="center"/>
      <protection locked="0"/>
    </xf>
    <xf numFmtId="0" fontId="15" fillId="2" borderId="1" xfId="35" applyNumberFormat="1" applyFont="1" applyFill="1" applyBorder="1" applyAlignment="1" applyProtection="1">
      <alignment horizontal="left" vertical="center" wrapText="1"/>
      <protection locked="0"/>
    </xf>
    <xf numFmtId="49" fontId="19" fillId="2" borderId="1" xfId="33" applyNumberFormat="1" applyFont="1" applyFill="1" applyBorder="1" applyAlignment="1" applyProtection="1">
      <alignment horizontal="center" vertical="center"/>
      <protection locked="0"/>
    </xf>
    <xf numFmtId="0" fontId="2" fillId="2" borderId="0" xfId="33" applyFont="1" applyFill="1" applyProtection="1">
      <protection hidden="1"/>
    </xf>
    <xf numFmtId="0" fontId="2" fillId="2" borderId="0" xfId="33" applyFont="1" applyFill="1" applyAlignment="1" applyProtection="1">
      <alignment horizontal="right"/>
      <protection hidden="1"/>
    </xf>
    <xf numFmtId="169" fontId="2" fillId="2" borderId="0" xfId="33" applyNumberFormat="1" applyFont="1" applyFill="1" applyProtection="1">
      <protection hidden="1"/>
    </xf>
    <xf numFmtId="1" fontId="2" fillId="2" borderId="0" xfId="33" applyNumberFormat="1" applyFont="1" applyFill="1" applyProtection="1">
      <protection hidden="1"/>
    </xf>
    <xf numFmtId="2" fontId="2" fillId="2" borderId="0" xfId="33" applyNumberFormat="1" applyFont="1" applyFill="1" applyAlignment="1" applyProtection="1">
      <alignment horizontal="right"/>
      <protection hidden="1"/>
    </xf>
    <xf numFmtId="0" fontId="2" fillId="0" borderId="0" xfId="33" applyFont="1" applyBorder="1"/>
    <xf numFmtId="0" fontId="8" fillId="2" borderId="0" xfId="33" applyFont="1" applyFill="1" applyAlignment="1" applyProtection="1">
      <alignment horizontal="center" textRotation="90"/>
      <protection hidden="1"/>
    </xf>
    <xf numFmtId="0" fontId="2" fillId="2" borderId="0" xfId="33" applyFont="1" applyFill="1" applyBorder="1" applyAlignment="1" applyProtection="1">
      <alignment horizontal="left"/>
      <protection locked="0"/>
    </xf>
    <xf numFmtId="169" fontId="2" fillId="2" borderId="0" xfId="33" applyNumberFormat="1" applyFont="1" applyFill="1" applyBorder="1" applyAlignment="1" applyProtection="1">
      <alignment horizontal="left"/>
      <protection hidden="1"/>
    </xf>
    <xf numFmtId="2" fontId="2" fillId="2" borderId="0" xfId="33" applyNumberFormat="1" applyFont="1" applyFill="1" applyBorder="1" applyAlignment="1" applyProtection="1">
      <alignment horizontal="right"/>
      <protection hidden="1"/>
    </xf>
    <xf numFmtId="0" fontId="2" fillId="2" borderId="0" xfId="33" applyFont="1" applyFill="1" applyBorder="1" applyAlignment="1" applyProtection="1">
      <protection locked="0"/>
    </xf>
    <xf numFmtId="1" fontId="2" fillId="2" borderId="0" xfId="33" applyNumberFormat="1" applyFont="1" applyFill="1" applyAlignment="1" applyProtection="1">
      <protection locked="0"/>
    </xf>
    <xf numFmtId="0" fontId="2" fillId="2" borderId="0" xfId="33" applyFont="1" applyFill="1" applyAlignment="1" applyProtection="1">
      <protection locked="0"/>
    </xf>
    <xf numFmtId="0" fontId="2" fillId="2" borderId="0" xfId="33" applyFont="1" applyFill="1" applyBorder="1" applyProtection="1">
      <protection hidden="1"/>
    </xf>
    <xf numFmtId="1" fontId="2" fillId="0" borderId="0" xfId="33" applyNumberFormat="1" applyFont="1" applyBorder="1" applyAlignment="1">
      <alignment textRotation="90"/>
    </xf>
    <xf numFmtId="1" fontId="8" fillId="0" borderId="0" xfId="33" applyNumberFormat="1" applyFont="1" applyBorder="1"/>
    <xf numFmtId="0" fontId="8" fillId="2" borderId="4" xfId="35" applyNumberFormat="1" applyFont="1" applyFill="1" applyBorder="1" applyAlignment="1" applyProtection="1">
      <alignment horizontal="left" vertical="center" wrapText="1"/>
      <protection locked="0"/>
    </xf>
    <xf numFmtId="1" fontId="15" fillId="5" borderId="1" xfId="35" applyNumberFormat="1" applyFont="1" applyFill="1" applyBorder="1" applyAlignment="1" applyProtection="1">
      <alignment horizontal="center" vertical="center" wrapText="1"/>
      <protection locked="0"/>
    </xf>
    <xf numFmtId="1" fontId="15" fillId="4" borderId="1" xfId="35" applyNumberFormat="1" applyFont="1" applyFill="1" applyBorder="1" applyAlignment="1" applyProtection="1">
      <alignment horizontal="center" vertical="center" wrapText="1"/>
      <protection locked="0"/>
    </xf>
    <xf numFmtId="4" fontId="16" fillId="4" borderId="1" xfId="35" applyNumberFormat="1" applyFont="1" applyFill="1" applyBorder="1" applyAlignment="1" applyProtection="1">
      <alignment horizontal="right" vertical="center" wrapText="1"/>
      <protection locked="0"/>
    </xf>
    <xf numFmtId="2" fontId="15" fillId="4" borderId="1" xfId="35" applyNumberFormat="1" applyFont="1" applyFill="1" applyBorder="1" applyAlignment="1" applyProtection="1">
      <alignment horizontal="center" vertical="center" wrapText="1"/>
      <protection locked="0"/>
    </xf>
    <xf numFmtId="1" fontId="16" fillId="4" borderId="1" xfId="35" applyNumberFormat="1" applyFont="1" applyFill="1" applyBorder="1" applyAlignment="1" applyProtection="1">
      <alignment horizontal="center" vertical="center" wrapText="1"/>
      <protection locked="0"/>
    </xf>
    <xf numFmtId="1" fontId="8" fillId="6" borderId="1" xfId="35" applyNumberFormat="1" applyFont="1" applyFill="1" applyBorder="1" applyAlignment="1" applyProtection="1">
      <alignment horizontal="center" vertical="center"/>
      <protection hidden="1"/>
    </xf>
    <xf numFmtId="169" fontId="8" fillId="6" borderId="1" xfId="35" applyNumberFormat="1" applyFont="1" applyFill="1" applyBorder="1" applyAlignment="1" applyProtection="1">
      <alignment horizontal="right" vertical="center"/>
      <protection hidden="1"/>
    </xf>
    <xf numFmtId="169" fontId="8" fillId="6" borderId="1" xfId="35" applyNumberFormat="1" applyFont="1" applyFill="1" applyBorder="1" applyAlignment="1" applyProtection="1">
      <alignment horizontal="center" vertical="center"/>
      <protection hidden="1"/>
    </xf>
    <xf numFmtId="2" fontId="8" fillId="6" borderId="1" xfId="35" applyNumberFormat="1" applyFont="1" applyFill="1" applyBorder="1" applyAlignment="1" applyProtection="1">
      <alignment horizontal="center" vertical="center"/>
      <protection hidden="1"/>
    </xf>
    <xf numFmtId="4" fontId="9" fillId="5" borderId="1" xfId="35" applyNumberFormat="1" applyFont="1" applyFill="1" applyBorder="1" applyAlignment="1" applyProtection="1">
      <alignment horizontal="center" vertical="top" textRotation="90" wrapText="1"/>
      <protection hidden="1"/>
    </xf>
    <xf numFmtId="0" fontId="13" fillId="2" borderId="0" xfId="33" applyFont="1" applyFill="1" applyBorder="1" applyAlignment="1" applyProtection="1">
      <alignment horizontal="left"/>
      <protection locked="0"/>
    </xf>
    <xf numFmtId="0" fontId="15" fillId="6" borderId="1" xfId="33" applyFont="1" applyFill="1" applyBorder="1" applyAlignment="1" applyProtection="1">
      <alignment horizontal="left" vertical="center" wrapText="1"/>
      <protection hidden="1"/>
    </xf>
    <xf numFmtId="0" fontId="2" fillId="0" borderId="0" xfId="33" applyFont="1" applyBorder="1" applyAlignment="1">
      <alignment horizontal="left"/>
    </xf>
    <xf numFmtId="0" fontId="15" fillId="6" borderId="4" xfId="33" applyFont="1" applyFill="1" applyBorder="1" applyAlignment="1" applyProtection="1">
      <alignment horizontal="left" vertical="center" wrapText="1"/>
      <protection hidden="1"/>
    </xf>
    <xf numFmtId="167" fontId="8" fillId="6" borderId="1" xfId="35" applyNumberFormat="1" applyFont="1" applyFill="1" applyBorder="1" applyAlignment="1" applyProtection="1">
      <alignment horizontal="center" vertical="center"/>
      <protection hidden="1"/>
    </xf>
    <xf numFmtId="1" fontId="8" fillId="6" borderId="4" xfId="35" applyNumberFormat="1" applyFont="1" applyFill="1" applyBorder="1" applyAlignment="1" applyProtection="1">
      <alignment horizontal="center" vertical="center"/>
      <protection hidden="1"/>
    </xf>
    <xf numFmtId="167" fontId="2" fillId="5" borderId="1" xfId="33" applyNumberFormat="1" applyFont="1" applyFill="1" applyBorder="1" applyAlignment="1" applyProtection="1">
      <alignment horizontal="center" vertical="center" wrapText="1"/>
      <protection locked="0"/>
    </xf>
    <xf numFmtId="167" fontId="2" fillId="4" borderId="1" xfId="33" applyNumberFormat="1" applyFont="1" applyFill="1" applyBorder="1" applyAlignment="1" applyProtection="1">
      <alignment horizontal="center" vertical="center" wrapText="1"/>
      <protection locked="0"/>
    </xf>
    <xf numFmtId="1" fontId="22" fillId="6" borderId="5" xfId="33" applyNumberFormat="1" applyFont="1" applyFill="1" applyBorder="1" applyAlignment="1" applyProtection="1">
      <alignment horizontal="center" vertical="center"/>
      <protection hidden="1"/>
    </xf>
    <xf numFmtId="1" fontId="22" fillId="6" borderId="7" xfId="33" applyNumberFormat="1" applyFont="1" applyFill="1" applyBorder="1" applyAlignment="1" applyProtection="1">
      <alignment horizontal="center" vertical="center"/>
      <protection hidden="1"/>
    </xf>
    <xf numFmtId="1" fontId="2" fillId="2" borderId="0" xfId="33" applyNumberFormat="1" applyFont="1" applyFill="1" applyBorder="1" applyAlignment="1" applyProtection="1">
      <alignment horizontal="left"/>
      <protection hidden="1"/>
    </xf>
    <xf numFmtId="0" fontId="13" fillId="11" borderId="0" xfId="33" applyFont="1" applyFill="1" applyBorder="1" applyAlignment="1" applyProtection="1">
      <alignment horizontal="center" vertical="center" wrapText="1"/>
      <protection hidden="1"/>
    </xf>
    <xf numFmtId="3" fontId="2" fillId="11" borderId="0" xfId="33" applyNumberFormat="1" applyFont="1" applyFill="1" applyBorder="1" applyAlignment="1" applyProtection="1">
      <alignment horizontal="left" vertical="center" wrapText="1"/>
      <protection hidden="1"/>
    </xf>
    <xf numFmtId="0" fontId="2" fillId="17" borderId="5" xfId="33" applyFont="1" applyFill="1" applyBorder="1" applyAlignment="1" applyProtection="1">
      <alignment horizontal="center" textRotation="90" wrapText="1"/>
      <protection hidden="1"/>
    </xf>
    <xf numFmtId="3" fontId="13" fillId="17" borderId="1" xfId="35" applyNumberFormat="1" applyFont="1" applyFill="1" applyBorder="1" applyAlignment="1" applyProtection="1">
      <alignment horizontal="center" vertical="center" wrapText="1"/>
      <protection locked="0"/>
    </xf>
    <xf numFmtId="0" fontId="29" fillId="2" borderId="0" xfId="33" applyFont="1" applyFill="1" applyBorder="1" applyAlignment="1" applyProtection="1">
      <alignment vertical="center"/>
      <protection locked="0"/>
    </xf>
    <xf numFmtId="0" fontId="2" fillId="2" borderId="14" xfId="33" applyFont="1" applyFill="1" applyBorder="1" applyAlignment="1" applyProtection="1">
      <alignment horizontal="center"/>
      <protection hidden="1"/>
    </xf>
    <xf numFmtId="0" fontId="2" fillId="2" borderId="0" xfId="33" applyFont="1" applyFill="1" applyBorder="1" applyAlignment="1" applyProtection="1">
      <alignment horizontal="center"/>
      <protection hidden="1"/>
    </xf>
    <xf numFmtId="0" fontId="16" fillId="11" borderId="0" xfId="33" applyFont="1" applyFill="1" applyBorder="1" applyAlignment="1" applyProtection="1">
      <alignment horizontal="center" vertical="center"/>
      <protection locked="0"/>
    </xf>
    <xf numFmtId="49" fontId="33" fillId="2" borderId="1" xfId="36" applyNumberFormat="1" applyFont="1" applyFill="1" applyBorder="1" applyAlignment="1" applyProtection="1">
      <alignment horizontal="center" vertical="center"/>
      <protection locked="0"/>
    </xf>
    <xf numFmtId="49" fontId="19" fillId="2" borderId="0" xfId="36" applyNumberFormat="1" applyFont="1" applyFill="1" applyBorder="1" applyAlignment="1" applyProtection="1">
      <alignment horizontal="center" vertical="center"/>
      <protection locked="0"/>
    </xf>
    <xf numFmtId="0" fontId="2" fillId="2" borderId="0" xfId="36" applyFont="1" applyFill="1" applyProtection="1">
      <protection locked="0"/>
    </xf>
    <xf numFmtId="0" fontId="2" fillId="2" borderId="0" xfId="36" applyFont="1" applyFill="1" applyAlignment="1" applyProtection="1">
      <protection locked="0"/>
    </xf>
    <xf numFmtId="0" fontId="2" fillId="2" borderId="0" xfId="36" applyFont="1" applyFill="1" applyAlignment="1" applyProtection="1">
      <alignment horizontal="left"/>
      <protection locked="0"/>
    </xf>
    <xf numFmtId="0" fontId="13" fillId="2" borderId="0" xfId="36" applyFont="1" applyFill="1" applyAlignment="1" applyProtection="1">
      <alignment horizontal="right" vertical="center"/>
      <protection locked="0"/>
    </xf>
    <xf numFmtId="0" fontId="17" fillId="2" borderId="0" xfId="36" applyFont="1" applyFill="1" applyAlignment="1" applyProtection="1">
      <alignment horizontal="center" vertical="center"/>
      <protection locked="0"/>
    </xf>
    <xf numFmtId="49" fontId="33" fillId="0" borderId="1" xfId="41" applyNumberFormat="1" applyFont="1" applyBorder="1" applyAlignment="1" applyProtection="1">
      <alignment horizontal="center" vertical="center"/>
      <protection locked="0"/>
    </xf>
    <xf numFmtId="0" fontId="17" fillId="0" borderId="0" xfId="41" applyFont="1" applyAlignment="1" applyProtection="1">
      <alignment horizontal="center" vertical="center"/>
      <protection locked="0"/>
    </xf>
    <xf numFmtId="0" fontId="2" fillId="0" borderId="0" xfId="41" applyFont="1" applyProtection="1">
      <protection locked="0"/>
    </xf>
    <xf numFmtId="0" fontId="2" fillId="0" borderId="2" xfId="37" applyFont="1" applyBorder="1" applyAlignment="1" applyProtection="1">
      <alignment horizontal="left" vertical="center"/>
      <protection locked="0"/>
    </xf>
    <xf numFmtId="0" fontId="18" fillId="0" borderId="0" xfId="37" applyFont="1" applyAlignment="1" applyProtection="1">
      <alignment vertical="center"/>
      <protection locked="0"/>
    </xf>
    <xf numFmtId="0" fontId="2" fillId="0" borderId="0" xfId="37" applyFont="1" applyProtection="1">
      <protection locked="0"/>
    </xf>
    <xf numFmtId="0" fontId="2" fillId="0" borderId="0" xfId="37" applyFont="1" applyBorder="1" applyAlignment="1" applyProtection="1">
      <alignment vertical="center" wrapText="1"/>
      <protection locked="0"/>
    </xf>
    <xf numFmtId="0" fontId="2" fillId="0" borderId="0" xfId="41" applyFont="1" applyAlignment="1" applyProtection="1">
      <alignment vertical="center"/>
      <protection locked="0"/>
    </xf>
    <xf numFmtId="0" fontId="2" fillId="0" borderId="0" xfId="37" applyFont="1" applyAlignment="1" applyProtection="1">
      <alignment vertical="center"/>
      <protection locked="0"/>
    </xf>
    <xf numFmtId="0" fontId="8" fillId="0" borderId="0" xfId="37" applyFont="1" applyBorder="1" applyAlignment="1" applyProtection="1">
      <alignment horizontal="left" vertical="center" wrapText="1"/>
      <protection locked="0"/>
    </xf>
    <xf numFmtId="0" fontId="8" fillId="6" borderId="1" xfId="37" applyFont="1" applyFill="1" applyBorder="1" applyAlignment="1" applyProtection="1">
      <alignment horizontal="left" vertical="center" wrapText="1"/>
      <protection locked="0"/>
    </xf>
    <xf numFmtId="168" fontId="2" fillId="2" borderId="1" xfId="37" applyNumberFormat="1" applyFont="1" applyFill="1" applyBorder="1" applyAlignment="1" applyProtection="1">
      <alignment vertical="center" wrapText="1"/>
      <protection locked="0"/>
    </xf>
    <xf numFmtId="0" fontId="2" fillId="6" borderId="1" xfId="37" applyFont="1" applyFill="1" applyBorder="1" applyAlignment="1" applyProtection="1">
      <alignment horizontal="left" vertical="center" wrapText="1"/>
      <protection locked="0"/>
    </xf>
    <xf numFmtId="0" fontId="8" fillId="0" borderId="0" xfId="41" applyFont="1" applyBorder="1" applyAlignment="1" applyProtection="1">
      <alignment horizontal="left"/>
      <protection locked="0"/>
    </xf>
    <xf numFmtId="0" fontId="15" fillId="2" borderId="0" xfId="46" applyFont="1" applyFill="1" applyBorder="1" applyProtection="1">
      <protection locked="0"/>
    </xf>
    <xf numFmtId="0" fontId="40" fillId="6" borderId="1" xfId="46" applyFont="1" applyFill="1" applyBorder="1" applyAlignment="1" applyProtection="1">
      <alignment horizontal="center" vertical="center" wrapText="1"/>
      <protection locked="0"/>
    </xf>
    <xf numFmtId="0" fontId="41" fillId="6" borderId="1" xfId="46" applyFont="1" applyFill="1" applyBorder="1" applyAlignment="1" applyProtection="1">
      <alignment horizontal="center" vertical="center" wrapText="1"/>
      <protection locked="0"/>
    </xf>
    <xf numFmtId="0" fontId="41" fillId="6" borderId="4" xfId="46" applyFont="1" applyFill="1" applyBorder="1" applyAlignment="1" applyProtection="1">
      <alignment horizontal="center" vertical="center" wrapText="1"/>
      <protection locked="0"/>
    </xf>
    <xf numFmtId="0" fontId="15" fillId="0" borderId="0" xfId="46" applyFont="1" applyProtection="1">
      <protection locked="0"/>
    </xf>
    <xf numFmtId="0" fontId="8" fillId="6" borderId="5" xfId="46" applyFont="1" applyFill="1" applyBorder="1" applyAlignment="1" applyProtection="1">
      <alignment horizontal="center" vertical="center" wrapText="1"/>
      <protection locked="0"/>
    </xf>
    <xf numFmtId="0" fontId="41" fillId="6" borderId="5" xfId="46" applyFont="1" applyFill="1" applyBorder="1" applyAlignment="1" applyProtection="1">
      <alignment horizontal="center" vertical="center" wrapText="1"/>
      <protection locked="0"/>
    </xf>
    <xf numFmtId="0" fontId="2" fillId="6" borderId="1" xfId="46" applyFont="1" applyFill="1" applyBorder="1" applyAlignment="1" applyProtection="1">
      <alignment horizontal="left" vertical="center" wrapText="1"/>
      <protection locked="0"/>
    </xf>
    <xf numFmtId="168" fontId="2" fillId="6" borderId="1" xfId="46" applyNumberFormat="1" applyFont="1" applyFill="1" applyBorder="1" applyAlignment="1" applyProtection="1">
      <alignment horizontal="right" vertical="center" wrapText="1"/>
      <protection locked="0"/>
    </xf>
    <xf numFmtId="168" fontId="9" fillId="0" borderId="1" xfId="46" applyNumberFormat="1" applyFont="1" applyBorder="1" applyAlignment="1" applyProtection="1">
      <alignment horizontal="right" vertical="center" wrapText="1"/>
      <protection locked="0"/>
    </xf>
    <xf numFmtId="0" fontId="15" fillId="0" borderId="0" xfId="46" applyFont="1" applyAlignment="1" applyProtection="1">
      <alignment vertical="center"/>
      <protection locked="0"/>
    </xf>
    <xf numFmtId="0" fontId="2" fillId="8" borderId="1" xfId="46" applyFont="1" applyFill="1" applyBorder="1" applyAlignment="1" applyProtection="1">
      <alignment horizontal="left" vertical="center" wrapText="1"/>
      <protection locked="0"/>
    </xf>
    <xf numFmtId="3" fontId="2" fillId="8" borderId="1" xfId="46" applyNumberFormat="1" applyFont="1" applyFill="1" applyBorder="1" applyAlignment="1" applyProtection="1">
      <alignment horizontal="center" vertical="center" wrapText="1"/>
      <protection locked="0"/>
    </xf>
    <xf numFmtId="0" fontId="8" fillId="6" borderId="1" xfId="46" applyFont="1" applyFill="1" applyBorder="1" applyAlignment="1" applyProtection="1">
      <alignment horizontal="center" vertical="center" wrapText="1"/>
      <protection locked="0"/>
    </xf>
    <xf numFmtId="168" fontId="2" fillId="0" borderId="1" xfId="46" applyNumberFormat="1" applyFont="1" applyBorder="1" applyAlignment="1" applyProtection="1">
      <alignment horizontal="right" vertical="center" wrapText="1"/>
      <protection locked="0"/>
    </xf>
    <xf numFmtId="0" fontId="8" fillId="8" borderId="1" xfId="46" applyFont="1" applyFill="1" applyBorder="1" applyAlignment="1" applyProtection="1">
      <alignment horizontal="center" vertical="center" wrapText="1"/>
      <protection locked="0"/>
    </xf>
    <xf numFmtId="0" fontId="15" fillId="18" borderId="1" xfId="46" applyFont="1" applyFill="1" applyBorder="1" applyAlignment="1" applyProtection="1">
      <alignment horizontal="center" vertical="center" textRotation="90" wrapText="1"/>
      <protection locked="0"/>
    </xf>
    <xf numFmtId="0" fontId="13" fillId="18" borderId="6" xfId="46" applyFont="1" applyFill="1" applyBorder="1" applyAlignment="1" applyProtection="1">
      <alignment horizontal="left" vertical="center" wrapText="1"/>
      <protection locked="0"/>
    </xf>
    <xf numFmtId="0" fontId="8" fillId="0" borderId="0" xfId="46" applyFont="1" applyBorder="1" applyAlignment="1" applyProtection="1">
      <alignment horizontal="left"/>
      <protection locked="0"/>
    </xf>
    <xf numFmtId="0" fontId="12" fillId="2" borderId="0" xfId="46" applyFont="1" applyFill="1" applyProtection="1">
      <protection locked="0"/>
    </xf>
    <xf numFmtId="0" fontId="2" fillId="0" borderId="0" xfId="0" applyFont="1" applyProtection="1">
      <protection locked="0"/>
    </xf>
    <xf numFmtId="0" fontId="8" fillId="6" borderId="1" xfId="46" applyFont="1" applyFill="1" applyBorder="1" applyAlignment="1" applyProtection="1">
      <alignment horizontal="left" vertical="center"/>
      <protection locked="0"/>
    </xf>
    <xf numFmtId="0" fontId="13" fillId="6" borderId="1" xfId="46" applyFont="1" applyFill="1" applyBorder="1" applyAlignment="1" applyProtection="1">
      <alignment horizontal="left" vertical="center" wrapText="1"/>
      <protection locked="0"/>
    </xf>
    <xf numFmtId="4" fontId="2" fillId="6" borderId="1" xfId="46" applyNumberFormat="1" applyFont="1" applyFill="1" applyBorder="1" applyAlignment="1" applyProtection="1">
      <alignment horizontal="right" vertical="center" wrapText="1"/>
      <protection locked="0"/>
    </xf>
    <xf numFmtId="4" fontId="13" fillId="0" borderId="1" xfId="46" applyNumberFormat="1" applyFont="1" applyBorder="1" applyAlignment="1" applyProtection="1">
      <alignment horizontal="right" vertical="center" wrapText="1"/>
      <protection locked="0"/>
    </xf>
    <xf numFmtId="0" fontId="2" fillId="7" borderId="1" xfId="46" applyFont="1" applyFill="1" applyBorder="1" applyAlignment="1" applyProtection="1">
      <alignment horizontal="left" vertical="center" wrapText="1"/>
      <protection locked="0"/>
    </xf>
    <xf numFmtId="3" fontId="2" fillId="7" borderId="1" xfId="46" applyNumberFormat="1" applyFont="1" applyFill="1" applyBorder="1" applyAlignment="1" applyProtection="1">
      <alignment horizontal="center" vertical="center" wrapText="1"/>
      <protection locked="0"/>
    </xf>
    <xf numFmtId="168" fontId="9" fillId="2" borderId="1" xfId="46" applyNumberFormat="1" applyFont="1" applyFill="1" applyBorder="1" applyAlignment="1" applyProtection="1">
      <alignment horizontal="right" vertical="center" wrapText="1"/>
      <protection locked="0"/>
    </xf>
    <xf numFmtId="1" fontId="8" fillId="3" borderId="1" xfId="42" applyNumberFormat="1" applyFont="1" applyFill="1" applyBorder="1" applyAlignment="1" applyProtection="1">
      <alignment horizontal="center" vertical="center"/>
      <protection locked="0"/>
    </xf>
    <xf numFmtId="1" fontId="8" fillId="3" borderId="4" xfId="42" applyNumberFormat="1" applyFont="1" applyFill="1" applyBorder="1" applyAlignment="1" applyProtection="1">
      <alignment horizontal="center" vertical="center"/>
      <protection locked="0"/>
    </xf>
    <xf numFmtId="0" fontId="2" fillId="0" borderId="0" xfId="42" applyFont="1" applyProtection="1">
      <protection locked="0"/>
    </xf>
    <xf numFmtId="0" fontId="2" fillId="6" borderId="4" xfId="42" applyFont="1" applyFill="1" applyBorder="1" applyAlignment="1" applyProtection="1">
      <alignment horizontal="center" vertical="center" wrapText="1"/>
      <protection locked="0"/>
    </xf>
    <xf numFmtId="1" fontId="2" fillId="2" borderId="4" xfId="42" applyNumberFormat="1" applyFont="1" applyFill="1" applyBorder="1" applyAlignment="1" applyProtection="1">
      <alignment horizontal="center" vertical="center"/>
      <protection locked="0"/>
    </xf>
    <xf numFmtId="0" fontId="2" fillId="0" borderId="0" xfId="42" applyFont="1" applyAlignment="1" applyProtection="1">
      <alignment vertical="center"/>
      <protection locked="0"/>
    </xf>
    <xf numFmtId="0" fontId="13" fillId="3" borderId="4" xfId="42" applyFont="1" applyFill="1" applyBorder="1" applyAlignment="1" applyProtection="1">
      <alignment horizontal="center" vertical="center" wrapText="1"/>
      <protection locked="0"/>
    </xf>
    <xf numFmtId="0" fontId="18" fillId="0" borderId="0" xfId="40" applyFont="1" applyProtection="1">
      <protection locked="0"/>
    </xf>
    <xf numFmtId="0" fontId="8" fillId="6" borderId="1" xfId="41" applyFont="1" applyFill="1" applyBorder="1" applyAlignment="1" applyProtection="1">
      <alignment horizontal="center" vertical="center" wrapText="1"/>
      <protection locked="0"/>
    </xf>
    <xf numFmtId="0" fontId="8" fillId="6" borderId="1" xfId="41" applyFont="1" applyFill="1" applyBorder="1" applyAlignment="1" applyProtection="1">
      <alignment horizontal="center" vertical="center"/>
      <protection locked="0"/>
    </xf>
    <xf numFmtId="0" fontId="2" fillId="6" borderId="1" xfId="41" applyFont="1" applyFill="1" applyBorder="1" applyAlignment="1" applyProtection="1">
      <alignment horizontal="center" textRotation="90" wrapText="1"/>
      <protection locked="0"/>
    </xf>
    <xf numFmtId="0" fontId="8" fillId="6" borderId="1" xfId="41" applyFont="1" applyFill="1" applyBorder="1" applyAlignment="1" applyProtection="1">
      <alignment horizontal="center" textRotation="90" wrapText="1"/>
      <protection locked="0"/>
    </xf>
    <xf numFmtId="0" fontId="18" fillId="0" borderId="0" xfId="41" applyFont="1" applyProtection="1">
      <protection locked="0"/>
    </xf>
    <xf numFmtId="0" fontId="8" fillId="0" borderId="3" xfId="41" applyFont="1" applyBorder="1" applyAlignment="1" applyProtection="1">
      <alignment horizontal="center" vertical="center" wrapText="1"/>
      <protection locked="0"/>
    </xf>
    <xf numFmtId="167" fontId="2" fillId="0" borderId="3" xfId="41" applyNumberFormat="1" applyFont="1" applyBorder="1" applyAlignment="1" applyProtection="1">
      <alignment horizontal="right" vertical="center"/>
      <protection locked="0"/>
    </xf>
    <xf numFmtId="1" fontId="2" fillId="2" borderId="3" xfId="41" applyNumberFormat="1" applyFont="1" applyFill="1" applyBorder="1" applyAlignment="1" applyProtection="1">
      <alignment horizontal="right" vertical="center"/>
      <protection locked="0"/>
    </xf>
    <xf numFmtId="0" fontId="8" fillId="0" borderId="1" xfId="41" applyFont="1" applyBorder="1" applyAlignment="1" applyProtection="1">
      <alignment horizontal="center" vertical="center" wrapText="1"/>
      <protection locked="0"/>
    </xf>
    <xf numFmtId="167" fontId="2" fillId="0" borderId="1" xfId="41" applyNumberFormat="1" applyFont="1" applyBorder="1" applyAlignment="1" applyProtection="1">
      <alignment horizontal="right" vertical="center"/>
      <protection locked="0"/>
    </xf>
    <xf numFmtId="1" fontId="2" fillId="2" borderId="1" xfId="41" applyNumberFormat="1" applyFont="1" applyFill="1" applyBorder="1" applyAlignment="1" applyProtection="1">
      <alignment horizontal="right" vertical="center"/>
      <protection locked="0"/>
    </xf>
    <xf numFmtId="0" fontId="13" fillId="3" borderId="4" xfId="41" applyFont="1" applyFill="1" applyBorder="1" applyAlignment="1" applyProtection="1">
      <alignment horizontal="center" vertical="center" wrapText="1"/>
      <protection locked="0"/>
    </xf>
    <xf numFmtId="0" fontId="8" fillId="2" borderId="1" xfId="41" applyFont="1" applyFill="1" applyBorder="1" applyAlignment="1" applyProtection="1">
      <alignment horizontal="center" vertical="center" wrapText="1"/>
      <protection locked="0"/>
    </xf>
    <xf numFmtId="0" fontId="2" fillId="6" borderId="1" xfId="41" applyFont="1" applyFill="1" applyBorder="1" applyAlignment="1" applyProtection="1">
      <alignment horizontal="center" vertical="center"/>
      <protection locked="0"/>
    </xf>
    <xf numFmtId="168" fontId="2" fillId="2" borderId="1" xfId="41" applyNumberFormat="1" applyFont="1" applyFill="1" applyBorder="1" applyAlignment="1" applyProtection="1">
      <alignment vertical="center"/>
      <protection locked="0"/>
    </xf>
    <xf numFmtId="1" fontId="2" fillId="6" borderId="1" xfId="41" applyNumberFormat="1" applyFont="1" applyFill="1" applyBorder="1" applyAlignment="1" applyProtection="1">
      <alignment horizontal="right" vertical="center"/>
      <protection locked="0"/>
    </xf>
    <xf numFmtId="2" fontId="13" fillId="6" borderId="1" xfId="41" applyNumberFormat="1" applyFont="1" applyFill="1" applyBorder="1" applyAlignment="1" applyProtection="1">
      <alignment horizontal="center" vertical="center"/>
      <protection locked="0"/>
    </xf>
    <xf numFmtId="0" fontId="42" fillId="3" borderId="1" xfId="41" applyFont="1" applyFill="1" applyBorder="1" applyAlignment="1" applyProtection="1">
      <alignment horizontal="center" vertical="center" wrapText="1"/>
      <protection locked="0"/>
    </xf>
    <xf numFmtId="0" fontId="13" fillId="3" borderId="1" xfId="41" applyFont="1" applyFill="1" applyBorder="1" applyAlignment="1" applyProtection="1">
      <alignment horizontal="center" vertical="center"/>
      <protection locked="0"/>
    </xf>
    <xf numFmtId="0" fontId="42" fillId="19" borderId="1" xfId="41" applyFont="1" applyFill="1" applyBorder="1" applyAlignment="1" applyProtection="1">
      <alignment horizontal="center" vertical="center"/>
      <protection locked="0"/>
    </xf>
    <xf numFmtId="0" fontId="42" fillId="2" borderId="0" xfId="41" applyFont="1" applyFill="1" applyBorder="1" applyAlignment="1" applyProtection="1">
      <alignment horizontal="center" vertical="center"/>
      <protection locked="0"/>
    </xf>
    <xf numFmtId="0" fontId="37" fillId="2" borderId="0" xfId="41" applyFont="1" applyFill="1" applyBorder="1" applyAlignment="1" applyProtection="1">
      <alignment horizontal="left" vertical="center" wrapText="1"/>
      <protection locked="0"/>
    </xf>
    <xf numFmtId="1" fontId="13" fillId="2" borderId="0" xfId="41" applyNumberFormat="1" applyFont="1" applyFill="1" applyBorder="1" applyAlignment="1" applyProtection="1">
      <alignment horizontal="center" vertical="center"/>
      <protection locked="0"/>
    </xf>
    <xf numFmtId="2" fontId="13" fillId="2" borderId="0" xfId="41" applyNumberFormat="1" applyFont="1" applyFill="1" applyBorder="1" applyAlignment="1" applyProtection="1">
      <alignment horizontal="center" vertical="center"/>
      <protection locked="0"/>
    </xf>
    <xf numFmtId="0" fontId="42" fillId="2" borderId="1" xfId="41" applyFont="1" applyFill="1" applyBorder="1" applyAlignment="1" applyProtection="1">
      <alignment horizontal="center" vertical="center"/>
      <protection locked="0"/>
    </xf>
    <xf numFmtId="167" fontId="9" fillId="2" borderId="1" xfId="41" applyNumberFormat="1" applyFont="1" applyFill="1" applyBorder="1" applyAlignment="1" applyProtection="1">
      <alignment horizontal="right" vertical="center"/>
      <protection locked="0"/>
    </xf>
    <xf numFmtId="1" fontId="2" fillId="6" borderId="1" xfId="41" applyNumberFormat="1" applyFont="1" applyFill="1" applyBorder="1" applyAlignment="1" applyProtection="1">
      <alignment horizontal="center" vertical="center"/>
      <protection locked="0"/>
    </xf>
    <xf numFmtId="2" fontId="2" fillId="6" borderId="1" xfId="41" applyNumberFormat="1" applyFont="1" applyFill="1" applyBorder="1" applyAlignment="1" applyProtection="1">
      <alignment horizontal="center" vertical="center"/>
      <protection locked="0"/>
    </xf>
    <xf numFmtId="0" fontId="18" fillId="2" borderId="0" xfId="40" applyFont="1" applyFill="1" applyBorder="1" applyAlignment="1" applyProtection="1">
      <alignment horizontal="center" vertical="center" wrapText="1"/>
      <protection locked="0"/>
    </xf>
    <xf numFmtId="1" fontId="18" fillId="2" borderId="0" xfId="40" applyNumberFormat="1" applyFont="1" applyFill="1" applyBorder="1" applyAlignment="1" applyProtection="1">
      <alignment horizontal="center" vertical="center"/>
      <protection locked="0"/>
    </xf>
    <xf numFmtId="0" fontId="18" fillId="2" borderId="0" xfId="40" applyFont="1" applyFill="1" applyProtection="1">
      <protection locked="0"/>
    </xf>
    <xf numFmtId="0" fontId="2" fillId="3" borderId="4" xfId="42" applyFont="1" applyFill="1" applyBorder="1" applyAlignment="1" applyProtection="1">
      <alignment horizontal="left" vertical="center"/>
      <protection locked="0"/>
    </xf>
    <xf numFmtId="0" fontId="2" fillId="2" borderId="0" xfId="40" applyFont="1" applyFill="1" applyBorder="1" applyAlignment="1" applyProtection="1">
      <alignment horizontal="left" vertical="center" wrapText="1"/>
      <protection locked="0"/>
    </xf>
    <xf numFmtId="0" fontId="2" fillId="0" borderId="0" xfId="40" applyFont="1" applyProtection="1">
      <protection locked="0"/>
    </xf>
    <xf numFmtId="0" fontId="2" fillId="2" borderId="0" xfId="44" applyFont="1" applyFill="1" applyProtection="1">
      <protection locked="0"/>
    </xf>
    <xf numFmtId="0" fontId="8" fillId="4" borderId="1" xfId="44" applyFont="1" applyFill="1" applyBorder="1" applyAlignment="1" applyProtection="1">
      <alignment vertical="center"/>
      <protection locked="0"/>
    </xf>
    <xf numFmtId="0" fontId="2" fillId="6" borderId="1" xfId="44" applyFont="1" applyFill="1" applyBorder="1" applyAlignment="1" applyProtection="1">
      <alignment vertical="center"/>
      <protection locked="0"/>
    </xf>
    <xf numFmtId="0" fontId="15" fillId="6" borderId="1" xfId="44" applyFont="1" applyFill="1" applyBorder="1" applyAlignment="1" applyProtection="1">
      <alignment horizontal="center" vertical="center" wrapText="1"/>
      <protection locked="0"/>
    </xf>
    <xf numFmtId="0" fontId="15" fillId="6" borderId="1" xfId="44" applyFont="1" applyFill="1" applyBorder="1" applyAlignment="1" applyProtection="1">
      <alignment horizontal="center" vertical="center"/>
      <protection locked="0"/>
    </xf>
    <xf numFmtId="49" fontId="2" fillId="2" borderId="1" xfId="43" applyNumberFormat="1" applyFont="1" applyFill="1" applyBorder="1" applyAlignment="1" applyProtection="1">
      <alignment horizontal="right" vertical="center" wrapText="1"/>
      <protection locked="0"/>
    </xf>
    <xf numFmtId="49" fontId="2" fillId="2" borderId="1" xfId="43" applyNumberFormat="1" applyFont="1" applyFill="1" applyBorder="1" applyAlignment="1" applyProtection="1">
      <alignment horizontal="center" vertical="center" wrapText="1"/>
      <protection locked="0"/>
    </xf>
    <xf numFmtId="49" fontId="2" fillId="2" borderId="1" xfId="43" applyNumberFormat="1" applyFont="1" applyFill="1" applyBorder="1" applyAlignment="1" applyProtection="1">
      <alignment vertical="center" wrapText="1"/>
      <protection locked="0"/>
    </xf>
    <xf numFmtId="0" fontId="16" fillId="5" borderId="1" xfId="43" applyFont="1" applyFill="1" applyBorder="1" applyAlignment="1" applyProtection="1">
      <alignment horizontal="center" vertical="center"/>
      <protection locked="0"/>
    </xf>
    <xf numFmtId="167" fontId="15" fillId="4" borderId="1" xfId="44" applyNumberFormat="1" applyFont="1" applyFill="1" applyBorder="1" applyAlignment="1" applyProtection="1">
      <alignment horizontal="center" vertical="center"/>
      <protection locked="0"/>
    </xf>
    <xf numFmtId="1" fontId="15" fillId="4" borderId="1" xfId="44" applyNumberFormat="1" applyFont="1" applyFill="1" applyBorder="1" applyAlignment="1" applyProtection="1">
      <alignment horizontal="center" vertical="center"/>
      <protection locked="0"/>
    </xf>
    <xf numFmtId="167" fontId="15" fillId="2" borderId="1" xfId="44" applyNumberFormat="1" applyFont="1" applyFill="1" applyBorder="1" applyAlignment="1" applyProtection="1">
      <alignment horizontal="center" vertical="center"/>
      <protection locked="0"/>
    </xf>
    <xf numFmtId="1" fontId="15" fillId="2" borderId="1" xfId="44" applyNumberFormat="1" applyFont="1" applyFill="1" applyBorder="1" applyAlignment="1" applyProtection="1">
      <alignment horizontal="center" vertical="center"/>
      <protection locked="0"/>
    </xf>
    <xf numFmtId="168" fontId="15" fillId="5" borderId="1" xfId="44" applyNumberFormat="1" applyFont="1" applyFill="1" applyBorder="1" applyAlignment="1" applyProtection="1">
      <alignment horizontal="center" vertical="center"/>
      <protection locked="0"/>
    </xf>
    <xf numFmtId="3" fontId="15" fillId="5" borderId="1" xfId="44" applyNumberFormat="1" applyFont="1" applyFill="1" applyBorder="1" applyAlignment="1" applyProtection="1">
      <alignment horizontal="center" vertical="center"/>
      <protection locked="0"/>
    </xf>
    <xf numFmtId="49" fontId="2" fillId="2" borderId="1" xfId="44" applyNumberFormat="1" applyFont="1" applyFill="1" applyBorder="1" applyAlignment="1" applyProtection="1">
      <alignment horizontal="right" vertical="center" wrapText="1"/>
      <protection locked="0"/>
    </xf>
    <xf numFmtId="49" fontId="2" fillId="2" borderId="1" xfId="44" applyNumberFormat="1" applyFont="1" applyFill="1" applyBorder="1" applyAlignment="1" applyProtection="1">
      <alignment horizontal="center" vertical="center" wrapText="1"/>
      <protection locked="0"/>
    </xf>
    <xf numFmtId="49" fontId="2" fillId="2" borderId="1" xfId="44" applyNumberFormat="1" applyFont="1" applyFill="1" applyBorder="1" applyAlignment="1" applyProtection="1">
      <alignment vertical="center" wrapText="1"/>
      <protection locked="0"/>
    </xf>
    <xf numFmtId="0" fontId="16" fillId="5" borderId="1" xfId="44" applyFont="1" applyFill="1" applyBorder="1" applyAlignment="1" applyProtection="1">
      <alignment horizontal="center" vertical="center"/>
      <protection locked="0"/>
    </xf>
    <xf numFmtId="1" fontId="8" fillId="5" borderId="1" xfId="44" applyNumberFormat="1" applyFont="1" applyFill="1" applyBorder="1" applyAlignment="1" applyProtection="1">
      <alignment horizontal="center" vertical="center" wrapText="1"/>
      <protection locked="0"/>
    </xf>
    <xf numFmtId="3" fontId="15" fillId="5" borderId="1" xfId="44" applyNumberFormat="1" applyFont="1" applyFill="1" applyBorder="1" applyAlignment="1" applyProtection="1">
      <alignment horizontal="center" vertical="center" wrapText="1"/>
      <protection locked="0"/>
    </xf>
    <xf numFmtId="0" fontId="2" fillId="2" borderId="0" xfId="44" applyFont="1" applyFill="1" applyAlignment="1" applyProtection="1">
      <alignment vertical="center"/>
      <protection locked="0"/>
    </xf>
    <xf numFmtId="0" fontId="2" fillId="2" borderId="0" xfId="44" applyFont="1" applyFill="1" applyAlignment="1" applyProtection="1">
      <alignment horizontal="right"/>
      <protection locked="0"/>
    </xf>
    <xf numFmtId="0" fontId="2" fillId="2" borderId="0" xfId="44" applyFont="1" applyFill="1" applyAlignment="1" applyProtection="1">
      <alignment horizontal="center"/>
      <protection locked="0"/>
    </xf>
    <xf numFmtId="0" fontId="2" fillId="2" borderId="0" xfId="44" applyFont="1" applyFill="1" applyAlignment="1" applyProtection="1">
      <protection locked="0"/>
    </xf>
    <xf numFmtId="0" fontId="2" fillId="0" borderId="0" xfId="45" applyFont="1" applyProtection="1">
      <protection locked="0"/>
    </xf>
    <xf numFmtId="0" fontId="8" fillId="6" borderId="5" xfId="45" applyFont="1" applyFill="1" applyBorder="1" applyAlignment="1" applyProtection="1">
      <alignment horizontal="center" vertical="center" wrapText="1"/>
      <protection locked="0"/>
    </xf>
    <xf numFmtId="0" fontId="41" fillId="6" borderId="5" xfId="45" applyFont="1" applyFill="1" applyBorder="1" applyAlignment="1" applyProtection="1">
      <alignment horizontal="center" vertical="center" wrapText="1"/>
      <protection locked="0"/>
    </xf>
    <xf numFmtId="0" fontId="8" fillId="0" borderId="0" xfId="45" applyFont="1" applyProtection="1">
      <protection locked="0"/>
    </xf>
    <xf numFmtId="0" fontId="2" fillId="0" borderId="1" xfId="45" applyFont="1" applyBorder="1" applyAlignment="1" applyProtection="1">
      <alignment horizontal="center" vertical="center" wrapText="1"/>
      <protection locked="0"/>
    </xf>
    <xf numFmtId="0" fontId="8" fillId="0" borderId="1" xfId="45" applyFont="1" applyBorder="1" applyAlignment="1" applyProtection="1">
      <alignment horizontal="left" vertical="center" wrapText="1"/>
      <protection locked="0"/>
    </xf>
    <xf numFmtId="1" fontId="10" fillId="2" borderId="1" xfId="45" applyNumberFormat="1" applyFont="1" applyFill="1" applyBorder="1" applyAlignment="1" applyProtection="1">
      <alignment horizontal="center" vertical="center"/>
      <protection locked="0"/>
    </xf>
    <xf numFmtId="1" fontId="10" fillId="18" borderId="1" xfId="45" applyNumberFormat="1" applyFont="1" applyFill="1" applyBorder="1" applyAlignment="1" applyProtection="1">
      <alignment horizontal="center" vertical="center"/>
      <protection locked="0"/>
    </xf>
    <xf numFmtId="1" fontId="10" fillId="8" borderId="1" xfId="45" applyNumberFormat="1" applyFont="1" applyFill="1" applyBorder="1" applyAlignment="1" applyProtection="1">
      <alignment horizontal="center" vertical="center"/>
      <protection locked="0"/>
    </xf>
    <xf numFmtId="1" fontId="10" fillId="6" borderId="1" xfId="45" applyNumberFormat="1" applyFont="1" applyFill="1" applyBorder="1" applyAlignment="1" applyProtection="1">
      <alignment horizontal="center" vertical="center"/>
      <protection locked="0"/>
    </xf>
    <xf numFmtId="1" fontId="10" fillId="7" borderId="1" xfId="45" applyNumberFormat="1" applyFont="1" applyFill="1" applyBorder="1" applyAlignment="1" applyProtection="1">
      <alignment horizontal="center" vertical="center"/>
      <protection locked="0"/>
    </xf>
    <xf numFmtId="0" fontId="15" fillId="0" borderId="1" xfId="45" applyFont="1" applyBorder="1" applyAlignment="1" applyProtection="1">
      <alignment horizontal="left" vertical="center" wrapText="1"/>
      <protection locked="0"/>
    </xf>
    <xf numFmtId="0" fontId="2" fillId="2" borderId="1" xfId="44" applyFont="1" applyFill="1" applyBorder="1" applyAlignment="1" applyProtection="1">
      <alignment horizontal="center" vertical="center" wrapText="1"/>
      <protection locked="0"/>
    </xf>
    <xf numFmtId="0" fontId="2" fillId="2" borderId="0" xfId="45" applyFont="1" applyFill="1" applyBorder="1" applyProtection="1">
      <protection locked="0"/>
    </xf>
    <xf numFmtId="0" fontId="10" fillId="2" borderId="0" xfId="45" applyFont="1" applyFill="1" applyProtection="1">
      <protection locked="0"/>
    </xf>
    <xf numFmtId="0" fontId="15" fillId="2" borderId="0" xfId="45" applyFont="1" applyFill="1" applyBorder="1" applyProtection="1">
      <protection locked="0"/>
    </xf>
    <xf numFmtId="0" fontId="15" fillId="0" borderId="0" xfId="45" applyFont="1" applyProtection="1">
      <protection locked="0"/>
    </xf>
    <xf numFmtId="0" fontId="22" fillId="4" borderId="8" xfId="45" applyFont="1" applyFill="1" applyBorder="1" applyAlignment="1" applyProtection="1">
      <alignment horizontal="center" textRotation="90" wrapText="1"/>
      <protection locked="0"/>
    </xf>
    <xf numFmtId="0" fontId="22" fillId="9" borderId="8" xfId="45" applyFont="1" applyFill="1" applyBorder="1" applyAlignment="1" applyProtection="1">
      <alignment horizontal="center" textRotation="90" wrapText="1"/>
      <protection locked="0"/>
    </xf>
    <xf numFmtId="0" fontId="15" fillId="6" borderId="5" xfId="45" applyFont="1" applyFill="1" applyBorder="1" applyAlignment="1" applyProtection="1">
      <alignment horizontal="center" textRotation="90" wrapText="1"/>
      <protection locked="0"/>
    </xf>
    <xf numFmtId="0" fontId="8" fillId="6" borderId="1" xfId="45" applyFont="1" applyFill="1" applyBorder="1" applyAlignment="1" applyProtection="1">
      <alignment horizontal="center" vertical="center" wrapText="1"/>
      <protection locked="0"/>
    </xf>
    <xf numFmtId="0" fontId="8" fillId="6" borderId="6" xfId="45" applyFont="1" applyFill="1" applyBorder="1" applyAlignment="1" applyProtection="1">
      <alignment horizontal="center" vertical="center" wrapText="1"/>
      <protection locked="0"/>
    </xf>
    <xf numFmtId="0" fontId="8" fillId="6" borderId="1" xfId="45" applyFont="1" applyFill="1" applyBorder="1" applyAlignment="1" applyProtection="1">
      <alignment horizontal="center" vertical="center"/>
      <protection locked="0"/>
    </xf>
    <xf numFmtId="49" fontId="8" fillId="0" borderId="1" xfId="45" applyNumberFormat="1" applyFont="1" applyBorder="1" applyAlignment="1" applyProtection="1">
      <alignment horizontal="center" vertical="center" wrapText="1"/>
      <protection locked="0"/>
    </xf>
    <xf numFmtId="0" fontId="8" fillId="2" borderId="1" xfId="0" applyFont="1" applyFill="1" applyBorder="1" applyAlignment="1" applyProtection="1">
      <alignment horizontal="left" vertical="center" wrapText="1"/>
      <protection locked="0"/>
    </xf>
    <xf numFmtId="1" fontId="8" fillId="4" borderId="1" xfId="45" applyNumberFormat="1" applyFont="1" applyFill="1" applyBorder="1" applyAlignment="1" applyProtection="1">
      <alignment horizontal="right" vertical="center" wrapText="1"/>
      <protection locked="0"/>
    </xf>
    <xf numFmtId="0" fontId="8" fillId="4" borderId="1" xfId="45" applyFont="1" applyFill="1" applyBorder="1" applyAlignment="1" applyProtection="1">
      <alignment horizontal="right" vertical="center" wrapText="1"/>
      <protection locked="0"/>
    </xf>
    <xf numFmtId="0" fontId="8" fillId="9" borderId="1" xfId="45" applyFont="1" applyFill="1" applyBorder="1" applyAlignment="1" applyProtection="1">
      <alignment horizontal="right" vertical="center" wrapText="1"/>
      <protection locked="0"/>
    </xf>
    <xf numFmtId="49" fontId="8" fillId="0" borderId="1" xfId="45" applyNumberFormat="1" applyFont="1" applyBorder="1" applyAlignment="1" applyProtection="1">
      <alignment horizontal="left" vertical="center" wrapText="1"/>
      <protection locked="0"/>
    </xf>
    <xf numFmtId="0" fontId="8" fillId="0" borderId="1" xfId="45" applyFont="1" applyBorder="1" applyAlignment="1" applyProtection="1">
      <alignment horizontal="right" vertical="center" wrapText="1"/>
      <protection locked="0"/>
    </xf>
    <xf numFmtId="0" fontId="15" fillId="0" borderId="0" xfId="45" applyFont="1" applyAlignment="1" applyProtection="1">
      <alignment vertical="center"/>
      <protection locked="0"/>
    </xf>
    <xf numFmtId="1" fontId="8" fillId="2" borderId="4" xfId="35" applyNumberFormat="1" applyFont="1" applyFill="1" applyBorder="1" applyAlignment="1" applyProtection="1">
      <alignment horizontal="left" vertical="center" wrapText="1"/>
      <protection locked="0"/>
    </xf>
    <xf numFmtId="3" fontId="8" fillId="0" borderId="1" xfId="45" applyNumberFormat="1" applyFont="1" applyBorder="1" applyAlignment="1" applyProtection="1">
      <alignment horizontal="right" vertical="center" wrapText="1"/>
      <protection locked="0"/>
    </xf>
    <xf numFmtId="3" fontId="15" fillId="4" borderId="1" xfId="45" applyNumberFormat="1" applyFont="1" applyFill="1" applyBorder="1" applyAlignment="1" applyProtection="1">
      <alignment horizontal="right" vertical="top" textRotation="90" wrapText="1"/>
      <protection locked="0"/>
    </xf>
    <xf numFmtId="3" fontId="15" fillId="9" borderId="1" xfId="45" applyNumberFormat="1" applyFont="1" applyFill="1" applyBorder="1" applyAlignment="1" applyProtection="1">
      <alignment horizontal="right" vertical="top" textRotation="90" wrapText="1"/>
      <protection locked="0"/>
    </xf>
    <xf numFmtId="0" fontId="16" fillId="20" borderId="1" xfId="45" applyFont="1" applyFill="1" applyBorder="1" applyAlignment="1" applyProtection="1">
      <alignment vertical="top" textRotation="90"/>
      <protection locked="0"/>
    </xf>
    <xf numFmtId="0" fontId="15" fillId="0" borderId="0" xfId="45" applyFont="1" applyAlignment="1" applyProtection="1">
      <protection locked="0"/>
    </xf>
    <xf numFmtId="0" fontId="9" fillId="2" borderId="0" xfId="0" applyFont="1" applyFill="1" applyBorder="1" applyAlignment="1" applyProtection="1">
      <alignment horizontal="left" vertical="center" wrapText="1"/>
      <protection locked="0"/>
    </xf>
    <xf numFmtId="0" fontId="15" fillId="6" borderId="1" xfId="0" applyFont="1" applyFill="1" applyBorder="1" applyAlignment="1" applyProtection="1">
      <alignment horizontal="center" textRotation="90"/>
      <protection locked="0"/>
    </xf>
    <xf numFmtId="0" fontId="2" fillId="6" borderId="1" xfId="0" applyFont="1" applyFill="1" applyBorder="1" applyAlignment="1" applyProtection="1">
      <alignment horizontal="center" vertical="center" wrapText="1"/>
      <protection locked="0"/>
    </xf>
    <xf numFmtId="0" fontId="2" fillId="6" borderId="1" xfId="0" applyFont="1" applyFill="1" applyBorder="1" applyAlignment="1" applyProtection="1">
      <alignment horizontal="center" textRotation="90" wrapText="1"/>
      <protection locked="0"/>
    </xf>
    <xf numFmtId="0" fontId="15" fillId="6" borderId="1" xfId="0" applyFont="1" applyFill="1" applyBorder="1" applyAlignment="1" applyProtection="1">
      <alignment horizontal="center" textRotation="90" wrapText="1"/>
      <protection locked="0"/>
    </xf>
    <xf numFmtId="0" fontId="15" fillId="6" borderId="1" xfId="0" applyFont="1" applyFill="1" applyBorder="1" applyAlignment="1" applyProtection="1">
      <alignment horizontal="center" vertical="center" wrapText="1"/>
      <protection locked="0"/>
    </xf>
    <xf numFmtId="0" fontId="22" fillId="6" borderId="13" xfId="0" applyFont="1" applyFill="1" applyBorder="1" applyAlignment="1" applyProtection="1">
      <alignment horizontal="center" textRotation="90" wrapText="1"/>
      <protection locked="0"/>
    </xf>
    <xf numFmtId="0" fontId="2" fillId="2" borderId="0" xfId="0" applyFont="1" applyFill="1" applyBorder="1" applyProtection="1">
      <protection locked="0"/>
    </xf>
    <xf numFmtId="0" fontId="8" fillId="6" borderId="5" xfId="0" applyFont="1" applyFill="1" applyBorder="1" applyAlignment="1" applyProtection="1">
      <alignment horizontal="center" vertical="center"/>
      <protection locked="0"/>
    </xf>
    <xf numFmtId="0" fontId="8" fillId="6" borderId="13" xfId="0" applyFont="1" applyFill="1" applyBorder="1" applyAlignment="1" applyProtection="1">
      <alignment horizontal="center" vertical="center"/>
      <protection locked="0"/>
    </xf>
    <xf numFmtId="0" fontId="8" fillId="0" borderId="0" xfId="0" applyFont="1" applyBorder="1" applyProtection="1">
      <protection locked="0"/>
    </xf>
    <xf numFmtId="49" fontId="8" fillId="2" borderId="1" xfId="0" applyNumberFormat="1"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wrapText="1"/>
      <protection locked="0"/>
    </xf>
    <xf numFmtId="49" fontId="8" fillId="2" borderId="11" xfId="0" applyNumberFormat="1" applyFont="1" applyFill="1" applyBorder="1" applyAlignment="1" applyProtection="1">
      <alignment horizontal="right" vertical="center" wrapText="1"/>
      <protection locked="0"/>
    </xf>
    <xf numFmtId="49" fontId="8" fillId="2" borderId="1" xfId="0" applyNumberFormat="1" applyFont="1" applyFill="1" applyBorder="1" applyAlignment="1" applyProtection="1">
      <alignment horizontal="right" vertical="center" wrapText="1"/>
      <protection locked="0"/>
    </xf>
    <xf numFmtId="0" fontId="8" fillId="2" borderId="12" xfId="0" applyFont="1" applyFill="1" applyBorder="1" applyAlignment="1" applyProtection="1">
      <alignment horizontal="right" vertical="center" wrapText="1"/>
      <protection locked="0"/>
    </xf>
    <xf numFmtId="49" fontId="8" fillId="2" borderId="1" xfId="0" applyNumberFormat="1" applyFont="1" applyFill="1" applyBorder="1" applyAlignment="1" applyProtection="1">
      <alignment horizontal="center" vertical="center" wrapText="1"/>
      <protection locked="0"/>
    </xf>
    <xf numFmtId="49" fontId="8" fillId="2" borderId="1" xfId="0" applyNumberFormat="1" applyFont="1" applyFill="1" applyBorder="1" applyAlignment="1" applyProtection="1">
      <alignment horizontal="left" vertical="center" wrapText="1"/>
      <protection locked="0"/>
    </xf>
    <xf numFmtId="0" fontId="2" fillId="0" borderId="0" xfId="0" applyFont="1" applyBorder="1" applyProtection="1">
      <protection locked="0"/>
    </xf>
    <xf numFmtId="0" fontId="2" fillId="2" borderId="0" xfId="0" applyFont="1" applyFill="1" applyProtection="1">
      <protection locked="0"/>
    </xf>
    <xf numFmtId="0" fontId="2" fillId="2" borderId="0" xfId="0" applyFont="1" applyFill="1" applyAlignment="1" applyProtection="1">
      <alignment horizontal="center"/>
      <protection locked="0"/>
    </xf>
    <xf numFmtId="0" fontId="2" fillId="0" borderId="0" xfId="40" applyFont="1" applyAlignment="1" applyProtection="1">
      <alignment vertical="center"/>
      <protection locked="0"/>
    </xf>
    <xf numFmtId="0" fontId="2" fillId="6" borderId="1" xfId="40" applyFont="1" applyFill="1" applyBorder="1" applyAlignment="1" applyProtection="1">
      <alignment horizontal="center" vertical="center"/>
      <protection locked="0"/>
    </xf>
    <xf numFmtId="0" fontId="2" fillId="0" borderId="1" xfId="40" applyFont="1" applyBorder="1" applyAlignment="1" applyProtection="1">
      <alignment horizontal="center" vertical="center" wrapText="1"/>
      <protection locked="0"/>
    </xf>
    <xf numFmtId="0" fontId="2" fillId="6" borderId="1" xfId="40" applyFont="1" applyFill="1" applyBorder="1" applyAlignment="1" applyProtection="1">
      <alignment horizontal="center" vertical="center" wrapText="1"/>
      <protection locked="0"/>
    </xf>
    <xf numFmtId="1" fontId="2" fillId="6" borderId="1" xfId="40" applyNumberFormat="1" applyFont="1" applyFill="1" applyBorder="1" applyAlignment="1" applyProtection="1">
      <alignment horizontal="center" vertical="center" wrapText="1"/>
      <protection locked="0"/>
    </xf>
    <xf numFmtId="0" fontId="13" fillId="0" borderId="0" xfId="38" applyFont="1" applyBorder="1" applyProtection="1">
      <protection locked="0"/>
    </xf>
    <xf numFmtId="0" fontId="16" fillId="2" borderId="2" xfId="38" applyFont="1" applyFill="1" applyBorder="1" applyAlignment="1" applyProtection="1">
      <alignment horizontal="center" vertical="center"/>
      <protection locked="0"/>
    </xf>
    <xf numFmtId="0" fontId="16" fillId="2" borderId="3" xfId="38" applyFont="1" applyFill="1" applyBorder="1" applyAlignment="1" applyProtection="1">
      <alignment horizontal="center" vertical="center"/>
      <protection locked="0"/>
    </xf>
    <xf numFmtId="0" fontId="16" fillId="2" borderId="38" xfId="38" applyFont="1" applyFill="1" applyBorder="1" applyAlignment="1" applyProtection="1">
      <alignment horizontal="center" vertical="center"/>
      <protection locked="0"/>
    </xf>
    <xf numFmtId="0" fontId="16" fillId="2" borderId="11" xfId="38" applyFont="1" applyFill="1" applyBorder="1" applyAlignment="1" applyProtection="1">
      <alignment horizontal="center" vertical="center"/>
      <protection locked="0"/>
    </xf>
    <xf numFmtId="0" fontId="16" fillId="6" borderId="38" xfId="38" applyFont="1" applyFill="1" applyBorder="1" applyAlignment="1" applyProtection="1">
      <alignment horizontal="center" vertical="center"/>
      <protection locked="0"/>
    </xf>
    <xf numFmtId="167" fontId="16" fillId="6" borderId="39" xfId="38" applyNumberFormat="1" applyFont="1" applyFill="1" applyBorder="1" applyAlignment="1" applyProtection="1">
      <alignment horizontal="center" vertical="center"/>
      <protection locked="0"/>
    </xf>
    <xf numFmtId="1" fontId="16" fillId="2" borderId="12" xfId="38" applyNumberFormat="1" applyFont="1" applyFill="1" applyBorder="1" applyAlignment="1" applyProtection="1">
      <alignment horizontal="center" vertical="center"/>
      <protection locked="0"/>
    </xf>
    <xf numFmtId="1" fontId="16" fillId="2" borderId="3" xfId="38" applyNumberFormat="1" applyFont="1" applyFill="1" applyBorder="1" applyAlignment="1" applyProtection="1">
      <alignment horizontal="center" vertical="center"/>
      <protection locked="0"/>
    </xf>
    <xf numFmtId="2" fontId="16" fillId="6" borderId="40" xfId="38" applyNumberFormat="1" applyFont="1" applyFill="1" applyBorder="1" applyAlignment="1" applyProtection="1">
      <alignment horizontal="center" vertical="center" wrapText="1"/>
      <protection locked="0"/>
    </xf>
    <xf numFmtId="0" fontId="13" fillId="2" borderId="0" xfId="38" applyFont="1" applyFill="1" applyBorder="1" applyProtection="1">
      <protection locked="0"/>
    </xf>
    <xf numFmtId="0" fontId="16" fillId="2" borderId="13" xfId="38" applyFont="1" applyFill="1" applyBorder="1" applyAlignment="1" applyProtection="1">
      <alignment horizontal="center" vertical="center"/>
      <protection locked="0"/>
    </xf>
    <xf numFmtId="0" fontId="16" fillId="2" borderId="1" xfId="38" applyFont="1" applyFill="1" applyBorder="1" applyAlignment="1" applyProtection="1">
      <alignment horizontal="center" vertical="center"/>
      <protection locked="0"/>
    </xf>
    <xf numFmtId="0" fontId="16" fillId="2" borderId="43" xfId="38" applyFont="1" applyFill="1" applyBorder="1" applyAlignment="1" applyProtection="1">
      <alignment horizontal="center" vertical="center"/>
      <protection locked="0"/>
    </xf>
    <xf numFmtId="0" fontId="16" fillId="2" borderId="4" xfId="38" applyFont="1" applyFill="1" applyBorder="1" applyAlignment="1" applyProtection="1">
      <alignment horizontal="center" vertical="center"/>
      <protection locked="0"/>
    </xf>
    <xf numFmtId="1" fontId="16" fillId="2" borderId="6" xfId="38" applyNumberFormat="1" applyFont="1" applyFill="1" applyBorder="1" applyAlignment="1" applyProtection="1">
      <alignment horizontal="center" vertical="center"/>
      <protection locked="0"/>
    </xf>
    <xf numFmtId="1" fontId="16" fillId="2" borderId="1" xfId="38" applyNumberFormat="1" applyFont="1" applyFill="1" applyBorder="1" applyAlignment="1" applyProtection="1">
      <alignment horizontal="center" vertical="center"/>
      <protection locked="0"/>
    </xf>
    <xf numFmtId="167" fontId="16" fillId="6" borderId="58" xfId="38" applyNumberFormat="1" applyFont="1" applyFill="1" applyBorder="1" applyAlignment="1" applyProtection="1">
      <alignment horizontal="center" vertical="center"/>
      <protection locked="0"/>
    </xf>
    <xf numFmtId="2" fontId="16" fillId="6" borderId="22" xfId="38" applyNumberFormat="1" applyFont="1" applyFill="1" applyBorder="1" applyAlignment="1" applyProtection="1">
      <alignment horizontal="center" vertical="center" wrapText="1"/>
      <protection locked="0"/>
    </xf>
    <xf numFmtId="167" fontId="16" fillId="6" borderId="65" xfId="38" applyNumberFormat="1" applyFont="1" applyFill="1" applyBorder="1" applyAlignment="1" applyProtection="1">
      <alignment horizontal="center" vertical="center"/>
      <protection locked="0"/>
    </xf>
    <xf numFmtId="0" fontId="16" fillId="6" borderId="0" xfId="38" applyFont="1" applyFill="1" applyBorder="1" applyAlignment="1" applyProtection="1">
      <alignment horizontal="center" vertical="center"/>
      <protection locked="0"/>
    </xf>
    <xf numFmtId="2" fontId="16" fillId="6" borderId="42" xfId="38" applyNumberFormat="1" applyFont="1" applyFill="1" applyBorder="1" applyAlignment="1" applyProtection="1">
      <alignment horizontal="center" vertical="center" wrapText="1"/>
      <protection locked="0"/>
    </xf>
    <xf numFmtId="167" fontId="16" fillId="6" borderId="44" xfId="38" applyNumberFormat="1" applyFont="1" applyFill="1" applyBorder="1" applyAlignment="1" applyProtection="1">
      <alignment horizontal="center" vertical="center"/>
      <protection locked="0"/>
    </xf>
    <xf numFmtId="0" fontId="16" fillId="6" borderId="13" xfId="38" applyFont="1" applyFill="1" applyBorder="1" applyAlignment="1" applyProtection="1">
      <alignment horizontal="center" vertical="center"/>
      <protection locked="0"/>
    </xf>
    <xf numFmtId="2" fontId="16" fillId="6" borderId="64" xfId="38" applyNumberFormat="1" applyFont="1" applyFill="1" applyBorder="1" applyAlignment="1" applyProtection="1">
      <alignment horizontal="center" vertical="center" wrapText="1"/>
      <protection locked="0"/>
    </xf>
    <xf numFmtId="0" fontId="2" fillId="0" borderId="0" xfId="38" applyFont="1" applyBorder="1" applyProtection="1">
      <protection locked="0"/>
    </xf>
    <xf numFmtId="0" fontId="2" fillId="0" borderId="0" xfId="38" applyFont="1" applyBorder="1" applyAlignment="1" applyProtection="1">
      <alignment textRotation="90"/>
      <protection locked="0"/>
    </xf>
    <xf numFmtId="0" fontId="2" fillId="2" borderId="0" xfId="38" applyFont="1" applyFill="1" applyBorder="1" applyProtection="1">
      <protection locked="0"/>
    </xf>
    <xf numFmtId="0" fontId="13" fillId="0" borderId="0" xfId="38" applyFont="1" applyProtection="1">
      <protection locked="0"/>
    </xf>
    <xf numFmtId="0" fontId="2" fillId="2" borderId="0" xfId="40" applyFont="1" applyFill="1" applyAlignment="1" applyProtection="1">
      <alignment vertical="center"/>
      <protection locked="0"/>
    </xf>
    <xf numFmtId="0" fontId="2" fillId="0" borderId="0" xfId="40" applyFont="1" applyAlignment="1" applyProtection="1">
      <protection locked="0"/>
    </xf>
    <xf numFmtId="0" fontId="2" fillId="2" borderId="0" xfId="43" applyFont="1" applyFill="1" applyProtection="1">
      <protection locked="0"/>
    </xf>
    <xf numFmtId="0" fontId="2" fillId="0" borderId="0" xfId="48" applyFont="1" applyProtection="1">
      <protection locked="0"/>
    </xf>
    <xf numFmtId="0" fontId="9" fillId="0" borderId="16" xfId="0" applyFont="1" applyBorder="1" applyAlignment="1" applyProtection="1">
      <alignment horizontal="right" vertical="center"/>
      <protection locked="0"/>
    </xf>
    <xf numFmtId="0" fontId="9" fillId="0" borderId="0" xfId="0" applyFont="1" applyBorder="1" applyProtection="1">
      <protection locked="0"/>
    </xf>
    <xf numFmtId="0" fontId="9" fillId="0" borderId="0" xfId="0" applyFont="1" applyBorder="1" applyAlignment="1" applyProtection="1">
      <alignment horizontal="left" vertical="center"/>
      <protection locked="0"/>
    </xf>
    <xf numFmtId="0" fontId="43" fillId="0" borderId="16" xfId="0" applyFont="1" applyBorder="1" applyAlignment="1" applyProtection="1">
      <alignment vertical="center"/>
      <protection locked="0"/>
    </xf>
    <xf numFmtId="0" fontId="9" fillId="0" borderId="0" xfId="0" applyFont="1" applyProtection="1">
      <protection locked="0"/>
    </xf>
    <xf numFmtId="0" fontId="9" fillId="0" borderId="0" xfId="0" applyFont="1" applyAlignment="1" applyProtection="1">
      <alignment horizontal="left" vertical="center"/>
      <protection locked="0"/>
    </xf>
    <xf numFmtId="0" fontId="2" fillId="0" borderId="39" xfId="0" applyFont="1" applyBorder="1" applyAlignment="1" applyProtection="1">
      <alignment horizontal="center" vertical="center" wrapText="1"/>
      <protection locked="0"/>
    </xf>
    <xf numFmtId="0" fontId="2" fillId="0" borderId="44" xfId="0" applyFont="1" applyBorder="1" applyAlignment="1" applyProtection="1">
      <alignment horizontal="center" vertical="center" wrapText="1"/>
      <protection locked="0"/>
    </xf>
    <xf numFmtId="0" fontId="2" fillId="0" borderId="0" xfId="0" applyFont="1" applyAlignment="1" applyProtection="1">
      <alignment horizontal="centerContinuous"/>
      <protection locked="0"/>
    </xf>
    <xf numFmtId="0" fontId="2" fillId="0" borderId="38" xfId="0" applyFont="1" applyBorder="1" applyAlignment="1" applyProtection="1">
      <alignment horizontal="center" vertical="center" wrapText="1"/>
      <protection locked="0"/>
    </xf>
    <xf numFmtId="0" fontId="2" fillId="0" borderId="3" xfId="0" applyFont="1" applyBorder="1" applyAlignment="1" applyProtection="1">
      <alignment horizontal="center" vertical="center" wrapText="1"/>
      <protection locked="0"/>
    </xf>
    <xf numFmtId="0" fontId="2" fillId="0" borderId="43"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47" xfId="0" applyFont="1" applyBorder="1" applyAlignment="1" applyProtection="1">
      <alignment horizontal="center" vertical="center" wrapText="1"/>
      <protection locked="0"/>
    </xf>
    <xf numFmtId="0" fontId="2" fillId="0" borderId="0" xfId="0" applyFont="1" applyAlignment="1" applyProtection="1">
      <alignment horizontal="center" vertical="center" wrapText="1"/>
      <protection locked="0"/>
    </xf>
    <xf numFmtId="0" fontId="2" fillId="0" borderId="0" xfId="47" applyFont="1" applyProtection="1">
      <protection locked="0"/>
    </xf>
    <xf numFmtId="0" fontId="9" fillId="0" borderId="0" xfId="47" applyFont="1" applyAlignment="1" applyProtection="1">
      <alignment horizontal="left" vertical="center"/>
      <protection locked="0"/>
    </xf>
    <xf numFmtId="0" fontId="2" fillId="2" borderId="0" xfId="47" applyFont="1" applyFill="1" applyProtection="1">
      <protection locked="0"/>
    </xf>
    <xf numFmtId="0" fontId="2" fillId="0" borderId="0" xfId="49" applyFont="1" applyProtection="1">
      <protection locked="0"/>
    </xf>
    <xf numFmtId="0" fontId="2" fillId="0" borderId="0" xfId="49" applyFont="1" applyAlignment="1" applyProtection="1">
      <alignment horizontal="center"/>
      <protection locked="0"/>
    </xf>
    <xf numFmtId="0" fontId="2" fillId="2" borderId="0" xfId="49" applyFont="1" applyFill="1" applyBorder="1" applyProtection="1">
      <protection locked="0"/>
    </xf>
    <xf numFmtId="1" fontId="2" fillId="0" borderId="0" xfId="49" applyNumberFormat="1" applyFont="1" applyProtection="1">
      <protection locked="0"/>
    </xf>
    <xf numFmtId="0" fontId="10" fillId="2" borderId="0" xfId="49" applyFont="1" applyFill="1" applyProtection="1">
      <protection locked="0"/>
    </xf>
    <xf numFmtId="0" fontId="2" fillId="2" borderId="0" xfId="33" applyFont="1" applyFill="1" applyProtection="1">
      <protection locked="0"/>
    </xf>
    <xf numFmtId="0" fontId="2" fillId="2" borderId="0" xfId="33" applyFont="1" applyFill="1" applyAlignment="1" applyProtection="1">
      <alignment horizontal="right"/>
      <protection locked="0"/>
    </xf>
    <xf numFmtId="1" fontId="2" fillId="2" borderId="0" xfId="33" applyNumberFormat="1" applyFont="1" applyFill="1" applyProtection="1">
      <protection locked="0"/>
    </xf>
    <xf numFmtId="169" fontId="2" fillId="2" borderId="0" xfId="33" applyNumberFormat="1" applyFont="1" applyFill="1" applyProtection="1">
      <protection locked="0"/>
    </xf>
    <xf numFmtId="2" fontId="2" fillId="2" borderId="0" xfId="33" applyNumberFormat="1" applyFont="1" applyFill="1" applyAlignment="1" applyProtection="1">
      <alignment horizontal="right"/>
      <protection locked="0"/>
    </xf>
    <xf numFmtId="0" fontId="30" fillId="2" borderId="0" xfId="33" applyFont="1" applyFill="1" applyAlignment="1" applyProtection="1">
      <alignment horizontal="left" vertical="center"/>
      <protection locked="0"/>
    </xf>
    <xf numFmtId="0" fontId="27" fillId="2" borderId="0" xfId="33" applyFont="1" applyFill="1" applyAlignment="1" applyProtection="1">
      <alignment horizontal="left" vertical="center"/>
      <protection locked="0"/>
    </xf>
    <xf numFmtId="1" fontId="2" fillId="2" borderId="0" xfId="33" applyNumberFormat="1" applyFont="1" applyFill="1" applyBorder="1" applyAlignment="1" applyProtection="1">
      <alignment horizontal="left"/>
      <protection locked="0"/>
    </xf>
    <xf numFmtId="169" fontId="2" fillId="2" borderId="0" xfId="33" applyNumberFormat="1" applyFont="1" applyFill="1" applyBorder="1" applyAlignment="1" applyProtection="1">
      <alignment horizontal="left"/>
      <protection locked="0"/>
    </xf>
    <xf numFmtId="2" fontId="2" fillId="2" borderId="0" xfId="33" applyNumberFormat="1" applyFont="1" applyFill="1" applyBorder="1" applyAlignment="1" applyProtection="1">
      <alignment horizontal="right"/>
      <protection locked="0"/>
    </xf>
    <xf numFmtId="0" fontId="20" fillId="2" borderId="0" xfId="33" applyFont="1" applyFill="1" applyProtection="1">
      <protection locked="0"/>
    </xf>
    <xf numFmtId="4" fontId="16" fillId="16" borderId="1" xfId="30" applyNumberFormat="1" applyFont="1" applyFill="1" applyBorder="1" applyAlignment="1" applyProtection="1">
      <alignment horizontal="right" vertical="center" wrapText="1"/>
      <protection locked="0"/>
    </xf>
    <xf numFmtId="1" fontId="16" fillId="10" borderId="1" xfId="33" applyNumberFormat="1" applyFont="1" applyFill="1" applyBorder="1" applyAlignment="1" applyProtection="1">
      <alignment horizontal="center" vertical="center" wrapText="1"/>
      <protection locked="0"/>
    </xf>
    <xf numFmtId="167" fontId="15" fillId="15" borderId="1" xfId="33" applyNumberFormat="1" applyFont="1" applyFill="1" applyBorder="1" applyAlignment="1" applyProtection="1">
      <alignment horizontal="center" vertical="center" wrapText="1"/>
      <protection locked="0"/>
    </xf>
    <xf numFmtId="169" fontId="15" fillId="15" borderId="4" xfId="30" applyNumberFormat="1" applyFont="1" applyFill="1" applyBorder="1" applyAlignment="1" applyProtection="1">
      <alignment horizontal="right" vertical="center" wrapText="1"/>
      <protection locked="0"/>
    </xf>
    <xf numFmtId="2" fontId="15" fillId="15" borderId="4" xfId="30" applyNumberFormat="1" applyFont="1" applyFill="1" applyBorder="1" applyAlignment="1" applyProtection="1">
      <alignment horizontal="right" vertical="center" wrapText="1"/>
      <protection locked="0"/>
    </xf>
    <xf numFmtId="169" fontId="15" fillId="14" borderId="1" xfId="30" applyNumberFormat="1" applyFont="1" applyFill="1" applyBorder="1" applyAlignment="1" applyProtection="1">
      <alignment horizontal="right" vertical="center" wrapText="1"/>
      <protection locked="0"/>
    </xf>
    <xf numFmtId="168" fontId="13" fillId="10" borderId="1" xfId="33" applyNumberFormat="1" applyFont="1" applyFill="1" applyBorder="1" applyAlignment="1" applyProtection="1">
      <alignment horizontal="right" vertical="center" wrapText="1"/>
      <protection locked="0"/>
    </xf>
    <xf numFmtId="167" fontId="16" fillId="10" borderId="1" xfId="33" applyNumberFormat="1" applyFont="1" applyFill="1" applyBorder="1" applyAlignment="1" applyProtection="1">
      <alignment horizontal="center" vertical="center" wrapText="1"/>
      <protection locked="0"/>
    </xf>
    <xf numFmtId="1" fontId="13" fillId="8" borderId="1" xfId="33" applyNumberFormat="1" applyFont="1" applyFill="1" applyBorder="1" applyAlignment="1" applyProtection="1">
      <alignment horizontal="center" vertical="center" wrapText="1"/>
      <protection locked="0"/>
    </xf>
    <xf numFmtId="1" fontId="16" fillId="13" borderId="1" xfId="33" applyNumberFormat="1" applyFont="1" applyFill="1" applyBorder="1" applyAlignment="1" applyProtection="1">
      <alignment horizontal="right" vertical="center" wrapText="1"/>
      <protection locked="0"/>
    </xf>
    <xf numFmtId="1" fontId="16" fillId="12" borderId="1" xfId="33" applyNumberFormat="1" applyFont="1" applyFill="1" applyBorder="1" applyAlignment="1" applyProtection="1">
      <alignment horizontal="right" vertical="center" wrapText="1"/>
      <protection locked="0"/>
    </xf>
    <xf numFmtId="2" fontId="15" fillId="10" borderId="1" xfId="33" applyNumberFormat="1" applyFont="1" applyFill="1" applyBorder="1" applyAlignment="1" applyProtection="1">
      <alignment horizontal="center" vertical="center" wrapText="1"/>
      <protection locked="0"/>
    </xf>
    <xf numFmtId="0" fontId="13" fillId="11" borderId="0" xfId="33" applyFont="1" applyFill="1" applyBorder="1" applyAlignment="1" applyProtection="1">
      <alignment horizontal="center" vertical="center" wrapText="1"/>
      <protection locked="0"/>
    </xf>
    <xf numFmtId="0" fontId="2" fillId="0" borderId="0" xfId="33" applyFont="1" applyBorder="1" applyAlignment="1" applyProtection="1">
      <alignment horizontal="left"/>
      <protection locked="0"/>
    </xf>
    <xf numFmtId="3" fontId="2" fillId="11" borderId="0" xfId="33" applyNumberFormat="1" applyFont="1" applyFill="1" applyBorder="1" applyAlignment="1" applyProtection="1">
      <alignment horizontal="left" vertical="center" wrapText="1"/>
      <protection locked="0"/>
    </xf>
    <xf numFmtId="0" fontId="2" fillId="0" borderId="0" xfId="33" applyFont="1" applyBorder="1" applyProtection="1">
      <protection locked="0"/>
    </xf>
    <xf numFmtId="0" fontId="2" fillId="0" borderId="0" xfId="37" applyFont="1" applyProtection="1">
      <protection hidden="1"/>
    </xf>
    <xf numFmtId="0" fontId="2" fillId="11" borderId="6" xfId="37" applyFont="1" applyFill="1" applyBorder="1" applyAlignment="1" applyProtection="1">
      <alignment horizontal="center" vertical="center" wrapText="1"/>
      <protection hidden="1"/>
    </xf>
    <xf numFmtId="0" fontId="43" fillId="2" borderId="0" xfId="43" applyFont="1" applyFill="1" applyBorder="1" applyAlignment="1" applyProtection="1">
      <alignment horizontal="left" vertical="center"/>
      <protection locked="0"/>
    </xf>
    <xf numFmtId="0" fontId="13" fillId="0" borderId="2" xfId="42" applyFont="1" applyBorder="1" applyAlignment="1" applyProtection="1">
      <alignment vertical="center"/>
      <protection locked="0"/>
    </xf>
    <xf numFmtId="0" fontId="8" fillId="2" borderId="14" xfId="0" applyFont="1" applyFill="1" applyBorder="1" applyAlignment="1" applyProtection="1">
      <alignment horizontal="right" vertical="center" wrapText="1"/>
      <protection locked="0"/>
    </xf>
    <xf numFmtId="49" fontId="8" fillId="2" borderId="14" xfId="0" applyNumberFormat="1" applyFont="1" applyFill="1" applyBorder="1" applyAlignment="1" applyProtection="1">
      <alignment horizontal="left" vertical="center" wrapText="1"/>
      <protection locked="0"/>
    </xf>
    <xf numFmtId="49" fontId="8" fillId="2" borderId="14" xfId="0" applyNumberFormat="1" applyFont="1" applyFill="1" applyBorder="1" applyAlignment="1" applyProtection="1">
      <alignment horizontal="right" vertical="center" wrapText="1"/>
      <protection locked="0"/>
    </xf>
    <xf numFmtId="0" fontId="8" fillId="2" borderId="0" xfId="0" applyFont="1" applyFill="1" applyBorder="1" applyAlignment="1" applyProtection="1">
      <alignment horizontal="right" vertical="center" wrapText="1"/>
      <protection locked="0"/>
    </xf>
    <xf numFmtId="49" fontId="8" fillId="2" borderId="0" xfId="0" applyNumberFormat="1" applyFont="1" applyFill="1" applyBorder="1" applyAlignment="1" applyProtection="1">
      <alignment horizontal="left" vertical="center" wrapText="1"/>
      <protection locked="0"/>
    </xf>
    <xf numFmtId="49" fontId="8" fillId="2" borderId="0" xfId="0" applyNumberFormat="1" applyFont="1" applyFill="1" applyBorder="1" applyAlignment="1" applyProtection="1">
      <alignment horizontal="right" vertical="center" wrapText="1"/>
      <protection locked="0"/>
    </xf>
    <xf numFmtId="0" fontId="4" fillId="6" borderId="17" xfId="49" applyFont="1" applyFill="1" applyBorder="1" applyAlignment="1" applyProtection="1">
      <alignment horizontal="left" vertical="center" wrapText="1"/>
      <protection locked="0"/>
    </xf>
    <xf numFmtId="0" fontId="4" fillId="6" borderId="18" xfId="49" applyFont="1" applyFill="1" applyBorder="1" applyAlignment="1" applyProtection="1">
      <alignment horizontal="left" vertical="center" wrapText="1"/>
      <protection locked="0"/>
    </xf>
    <xf numFmtId="0" fontId="4" fillId="6" borderId="19" xfId="49" applyFont="1" applyFill="1" applyBorder="1" applyAlignment="1" applyProtection="1">
      <alignment horizontal="left" vertical="center" wrapText="1"/>
      <protection locked="0"/>
    </xf>
    <xf numFmtId="0" fontId="4" fillId="6" borderId="41" xfId="49" applyFont="1" applyFill="1" applyBorder="1" applyAlignment="1" applyProtection="1">
      <alignment horizontal="left" vertical="center" wrapText="1"/>
      <protection locked="0"/>
    </xf>
    <xf numFmtId="0" fontId="4" fillId="6" borderId="0" xfId="49" applyFont="1" applyFill="1" applyBorder="1" applyAlignment="1" applyProtection="1">
      <alignment horizontal="left" vertical="center" wrapText="1"/>
      <protection locked="0"/>
    </xf>
    <xf numFmtId="0" fontId="4" fillId="6" borderId="42" xfId="49" applyFont="1" applyFill="1" applyBorder="1" applyAlignment="1" applyProtection="1">
      <alignment horizontal="left" vertical="center" wrapText="1"/>
      <protection locked="0"/>
    </xf>
    <xf numFmtId="0" fontId="49" fillId="6" borderId="56" xfId="49" applyFont="1" applyFill="1" applyBorder="1" applyAlignment="1" applyProtection="1">
      <alignment horizontal="center" textRotation="90" wrapText="1"/>
      <protection locked="0"/>
    </xf>
    <xf numFmtId="0" fontId="49" fillId="6" borderId="55" xfId="49" applyFont="1" applyFill="1" applyBorder="1" applyAlignment="1" applyProtection="1">
      <alignment horizontal="center" textRotation="90" wrapText="1"/>
      <protection locked="0"/>
    </xf>
    <xf numFmtId="0" fontId="1" fillId="6" borderId="55" xfId="49" applyFont="1" applyFill="1" applyBorder="1" applyAlignment="1" applyProtection="1">
      <alignment horizontal="center" vertical="center" wrapText="1"/>
      <protection locked="0"/>
    </xf>
    <xf numFmtId="0" fontId="49" fillId="6" borderId="58" xfId="49" applyFont="1" applyFill="1" applyBorder="1" applyAlignment="1" applyProtection="1">
      <alignment horizontal="center" textRotation="90" wrapText="1"/>
      <protection locked="0"/>
    </xf>
    <xf numFmtId="0" fontId="1" fillId="6" borderId="56" xfId="49" applyFont="1" applyFill="1" applyBorder="1" applyAlignment="1" applyProtection="1">
      <alignment horizontal="center" vertical="center" wrapText="1"/>
      <protection locked="0"/>
    </xf>
    <xf numFmtId="0" fontId="1" fillId="6" borderId="58" xfId="49" applyFont="1" applyFill="1" applyBorder="1" applyAlignment="1" applyProtection="1">
      <alignment horizontal="center" vertical="center" wrapText="1"/>
      <protection locked="0"/>
    </xf>
    <xf numFmtId="0" fontId="1" fillId="0" borderId="38" xfId="49" applyFont="1" applyBorder="1" applyAlignment="1" applyProtection="1">
      <alignment horizontal="center" vertical="center" wrapText="1"/>
      <protection locked="0"/>
    </xf>
    <xf numFmtId="0" fontId="1" fillId="0" borderId="1" xfId="49" applyFont="1" applyBorder="1" applyAlignment="1" applyProtection="1">
      <alignment horizontal="center" vertical="center" wrapText="1"/>
      <protection locked="0"/>
    </xf>
    <xf numFmtId="0" fontId="1" fillId="0" borderId="43" xfId="49" applyFont="1" applyBorder="1" applyAlignment="1" applyProtection="1">
      <alignment horizontal="center" vertical="center" wrapText="1"/>
      <protection locked="0"/>
    </xf>
    <xf numFmtId="0" fontId="51" fillId="6" borderId="73" xfId="49" applyFont="1" applyFill="1" applyBorder="1" applyAlignment="1" applyProtection="1">
      <alignment horizontal="center" textRotation="90" wrapText="1"/>
      <protection locked="0"/>
    </xf>
    <xf numFmtId="0" fontId="51" fillId="6" borderId="16" xfId="49" applyFont="1" applyFill="1" applyBorder="1" applyAlignment="1" applyProtection="1">
      <alignment horizontal="center" textRotation="90" wrapText="1"/>
      <protection locked="0"/>
    </xf>
    <xf numFmtId="0" fontId="1" fillId="6" borderId="20" xfId="49" applyFont="1" applyFill="1" applyBorder="1" applyAlignment="1" applyProtection="1">
      <alignment horizontal="center" vertical="center"/>
      <protection locked="0"/>
    </xf>
    <xf numFmtId="0" fontId="1" fillId="6" borderId="81" xfId="49" applyFont="1" applyFill="1" applyBorder="1" applyAlignment="1" applyProtection="1">
      <alignment horizontal="center" vertical="center"/>
      <protection locked="0"/>
    </xf>
    <xf numFmtId="0" fontId="1" fillId="6" borderId="90" xfId="49" applyFont="1" applyFill="1" applyBorder="1" applyAlignment="1" applyProtection="1">
      <alignment horizontal="center" vertical="center"/>
      <protection locked="0"/>
    </xf>
    <xf numFmtId="0" fontId="1" fillId="6" borderId="21" xfId="49" applyFont="1" applyFill="1" applyBorder="1" applyAlignment="1" applyProtection="1">
      <alignment horizontal="center" vertical="center"/>
      <protection locked="0"/>
    </xf>
    <xf numFmtId="0" fontId="1" fillId="6" borderId="56" xfId="49" applyFont="1" applyFill="1" applyBorder="1" applyAlignment="1" applyProtection="1">
      <alignment horizontal="center" vertical="center"/>
      <protection locked="0"/>
    </xf>
    <xf numFmtId="0" fontId="1" fillId="6" borderId="58" xfId="49" applyFont="1" applyFill="1" applyBorder="1" applyAlignment="1" applyProtection="1">
      <alignment horizontal="center" vertical="center"/>
      <protection locked="0"/>
    </xf>
    <xf numFmtId="0" fontId="1" fillId="6" borderId="57" xfId="49" applyFont="1" applyFill="1" applyBorder="1" applyAlignment="1" applyProtection="1">
      <alignment horizontal="center" vertical="center"/>
      <protection locked="0"/>
    </xf>
    <xf numFmtId="0" fontId="1" fillId="6" borderId="81" xfId="49" applyFont="1" applyFill="1" applyBorder="1" applyAlignment="1" applyProtection="1">
      <alignment horizontal="center" vertical="center"/>
      <protection hidden="1"/>
    </xf>
    <xf numFmtId="0" fontId="1" fillId="0" borderId="39" xfId="49" applyFont="1" applyBorder="1" applyAlignment="1" applyProtection="1">
      <alignment horizontal="center" vertical="center" wrapText="1"/>
      <protection locked="0"/>
    </xf>
    <xf numFmtId="0" fontId="1" fillId="0" borderId="12" xfId="49" applyFont="1" applyBorder="1" applyAlignment="1" applyProtection="1">
      <alignment horizontal="center" vertical="center" wrapText="1"/>
      <protection locked="0"/>
    </xf>
    <xf numFmtId="0" fontId="1" fillId="0" borderId="11" xfId="49" applyFont="1" applyBorder="1" applyAlignment="1" applyProtection="1">
      <alignment horizontal="center" vertical="center" wrapText="1"/>
      <protection locked="0"/>
    </xf>
    <xf numFmtId="0" fontId="1" fillId="0" borderId="82" xfId="49" applyFont="1" applyBorder="1" applyAlignment="1" applyProtection="1">
      <alignment horizontal="center" vertical="center" wrapText="1"/>
      <protection locked="0"/>
    </xf>
    <xf numFmtId="0" fontId="1" fillId="0" borderId="44" xfId="49" applyFont="1" applyBorder="1" applyAlignment="1" applyProtection="1">
      <alignment horizontal="center" vertical="center" wrapText="1"/>
      <protection locked="0"/>
    </xf>
    <xf numFmtId="0" fontId="1" fillId="0" borderId="6" xfId="49" applyFont="1" applyBorder="1" applyAlignment="1" applyProtection="1">
      <alignment horizontal="center" vertical="center" wrapText="1"/>
      <protection locked="0"/>
    </xf>
    <xf numFmtId="0" fontId="1" fillId="0" borderId="4" xfId="49" applyFont="1" applyBorder="1" applyAlignment="1" applyProtection="1">
      <alignment horizontal="center" vertical="center" wrapText="1"/>
      <protection locked="0"/>
    </xf>
    <xf numFmtId="0" fontId="1" fillId="0" borderId="63" xfId="49" applyFont="1" applyBorder="1" applyAlignment="1" applyProtection="1">
      <alignment horizontal="center" vertical="center" wrapText="1"/>
      <protection locked="0"/>
    </xf>
    <xf numFmtId="0" fontId="1" fillId="0" borderId="88" xfId="49" applyFont="1" applyBorder="1" applyAlignment="1" applyProtection="1">
      <alignment horizontal="center" vertical="center" wrapText="1"/>
      <protection locked="0"/>
    </xf>
    <xf numFmtId="0" fontId="1" fillId="0" borderId="87" xfId="49" applyFont="1" applyBorder="1" applyAlignment="1" applyProtection="1">
      <alignment horizontal="center" vertical="center" wrapText="1"/>
      <protection locked="0"/>
    </xf>
    <xf numFmtId="0" fontId="1" fillId="0" borderId="86" xfId="49" applyFont="1" applyBorder="1" applyAlignment="1" applyProtection="1">
      <alignment horizontal="center" vertical="center" wrapText="1"/>
      <protection locked="0"/>
    </xf>
    <xf numFmtId="0" fontId="1" fillId="0" borderId="8" xfId="49" applyFont="1" applyBorder="1" applyAlignment="1" applyProtection="1">
      <alignment horizontal="center" vertical="center" wrapText="1"/>
      <protection locked="0"/>
    </xf>
    <xf numFmtId="0" fontId="1" fillId="0" borderId="7" xfId="49" applyFont="1" applyBorder="1" applyAlignment="1" applyProtection="1">
      <alignment horizontal="center" vertical="center" wrapText="1"/>
      <protection locked="0"/>
    </xf>
    <xf numFmtId="0" fontId="1" fillId="0" borderId="5" xfId="49" applyFont="1" applyBorder="1" applyAlignment="1">
      <alignment horizontal="center"/>
    </xf>
    <xf numFmtId="0" fontId="1" fillId="0" borderId="5" xfId="49" applyFont="1" applyBorder="1" applyAlignment="1" applyProtection="1">
      <alignment horizontal="center" vertical="center" wrapText="1"/>
      <protection locked="0"/>
    </xf>
    <xf numFmtId="0" fontId="1" fillId="0" borderId="14" xfId="49" applyFont="1" applyBorder="1" applyAlignment="1" applyProtection="1">
      <alignment horizontal="center" vertical="center" wrapText="1"/>
      <protection locked="0"/>
    </xf>
    <xf numFmtId="0" fontId="1" fillId="0" borderId="0" xfId="47" applyFont="1" applyProtection="1">
      <protection locked="0"/>
    </xf>
    <xf numFmtId="0" fontId="1" fillId="6" borderId="20" xfId="0" applyFont="1" applyFill="1" applyBorder="1" applyAlignment="1" applyProtection="1">
      <alignment horizontal="center" vertical="center" wrapText="1"/>
      <protection locked="0"/>
    </xf>
    <xf numFmtId="0" fontId="1" fillId="6" borderId="81" xfId="0" applyFont="1" applyFill="1" applyBorder="1" applyAlignment="1" applyProtection="1">
      <alignment horizontal="center" vertical="center" wrapText="1"/>
      <protection locked="0"/>
    </xf>
    <xf numFmtId="0" fontId="1" fillId="6" borderId="22" xfId="0" applyFont="1" applyFill="1" applyBorder="1" applyAlignment="1" applyProtection="1">
      <alignment horizontal="center" vertical="center" wrapText="1"/>
      <protection locked="0"/>
    </xf>
    <xf numFmtId="0" fontId="1" fillId="0" borderId="77" xfId="0" applyFont="1" applyBorder="1" applyAlignment="1" applyProtection="1">
      <alignment horizontal="left" vertical="center" wrapText="1"/>
      <protection locked="0"/>
    </xf>
    <xf numFmtId="0" fontId="1" fillId="0" borderId="81" xfId="0" applyFont="1" applyBorder="1" applyAlignment="1" applyProtection="1">
      <alignment horizontal="left" vertical="center" wrapText="1"/>
      <protection locked="0"/>
    </xf>
    <xf numFmtId="0" fontId="1" fillId="0" borderId="44" xfId="0" applyFont="1" applyBorder="1" applyAlignment="1" applyProtection="1">
      <alignment horizontal="center" vertical="center" wrapText="1"/>
      <protection locked="0"/>
    </xf>
    <xf numFmtId="0" fontId="51" fillId="6" borderId="81" xfId="0" applyFont="1" applyFill="1" applyBorder="1" applyAlignment="1" applyProtection="1">
      <alignment horizontal="center" vertical="center" textRotation="90" wrapText="1"/>
      <protection locked="0"/>
    </xf>
    <xf numFmtId="0" fontId="1" fillId="0" borderId="76" xfId="0" applyFont="1" applyBorder="1" applyAlignment="1">
      <alignment horizontal="center" vertical="center"/>
    </xf>
    <xf numFmtId="0" fontId="1" fillId="0" borderId="84" xfId="0" applyFont="1" applyBorder="1" applyAlignment="1" applyProtection="1">
      <alignment horizontal="center" vertical="center" wrapText="1"/>
      <protection locked="0"/>
    </xf>
    <xf numFmtId="0" fontId="4" fillId="0" borderId="84" xfId="0" applyFont="1" applyBorder="1" applyAlignment="1" applyProtection="1">
      <alignment horizontal="center" vertical="center"/>
      <protection locked="0"/>
    </xf>
    <xf numFmtId="0" fontId="1" fillId="0" borderId="77" xfId="0" applyFont="1" applyBorder="1" applyAlignment="1">
      <alignment horizontal="center" vertical="center"/>
    </xf>
    <xf numFmtId="0" fontId="1" fillId="0" borderId="77" xfId="0" applyFont="1" applyBorder="1" applyAlignment="1" applyProtection="1">
      <alignment horizontal="center" vertical="center" wrapText="1"/>
      <protection locked="0"/>
    </xf>
    <xf numFmtId="0" fontId="4" fillId="0" borderId="77" xfId="0" applyFont="1" applyBorder="1" applyAlignment="1" applyProtection="1">
      <alignment horizontal="center" vertical="center"/>
      <protection locked="0"/>
    </xf>
    <xf numFmtId="0" fontId="1" fillId="0" borderId="79" xfId="0" applyFont="1" applyBorder="1" applyAlignment="1">
      <alignment horizontal="center" vertical="center"/>
    </xf>
    <xf numFmtId="0" fontId="1" fillId="0" borderId="79" xfId="0" applyFont="1" applyBorder="1" applyAlignment="1" applyProtection="1">
      <alignment horizontal="center" vertical="center" wrapText="1"/>
      <protection locked="0"/>
    </xf>
    <xf numFmtId="0" fontId="1" fillId="0" borderId="79" xfId="0" applyFont="1" applyBorder="1" applyAlignment="1" applyProtection="1">
      <alignment horizontal="center" vertical="center"/>
      <protection locked="0"/>
    </xf>
    <xf numFmtId="0" fontId="49" fillId="6" borderId="45" xfId="0" applyFont="1" applyFill="1" applyBorder="1" applyAlignment="1" applyProtection="1">
      <alignment horizontal="center" textRotation="90" wrapText="1"/>
      <protection locked="0"/>
    </xf>
    <xf numFmtId="0" fontId="49" fillId="6" borderId="47" xfId="0" applyFont="1" applyFill="1" applyBorder="1" applyAlignment="1" applyProtection="1">
      <alignment horizontal="center" textRotation="90" wrapText="1"/>
      <protection locked="0"/>
    </xf>
    <xf numFmtId="0" fontId="1" fillId="0" borderId="76" xfId="0" applyFont="1" applyBorder="1" applyAlignment="1" applyProtection="1">
      <alignment horizontal="center" vertical="center"/>
      <protection locked="0"/>
    </xf>
    <xf numFmtId="0" fontId="1" fillId="0" borderId="76" xfId="0" applyFont="1" applyBorder="1" applyAlignment="1" applyProtection="1">
      <alignment horizontal="center" vertical="center" wrapText="1"/>
      <protection locked="0"/>
    </xf>
    <xf numFmtId="171" fontId="1" fillId="0" borderId="2" xfId="0" applyNumberFormat="1" applyFont="1" applyBorder="1" applyAlignment="1" applyProtection="1">
      <alignment horizontal="center" vertical="center" wrapText="1"/>
      <protection locked="0"/>
    </xf>
    <xf numFmtId="0" fontId="1" fillId="0" borderId="39" xfId="0" applyFont="1" applyBorder="1" applyAlignment="1" applyProtection="1">
      <alignment horizontal="center" vertical="center" wrapText="1"/>
      <protection locked="0"/>
    </xf>
    <xf numFmtId="0" fontId="1" fillId="0" borderId="76" xfId="0" applyFont="1" applyBorder="1" applyAlignment="1" applyProtection="1">
      <alignment horizontal="left" vertical="center" wrapText="1"/>
      <protection locked="0"/>
    </xf>
    <xf numFmtId="0" fontId="1" fillId="0" borderId="77" xfId="0" applyFont="1" applyBorder="1" applyAlignment="1" applyProtection="1">
      <alignment horizontal="center" vertical="center"/>
      <protection locked="0"/>
    </xf>
    <xf numFmtId="0" fontId="1" fillId="0" borderId="2" xfId="0" applyFont="1" applyBorder="1" applyAlignment="1" applyProtection="1">
      <alignment horizontal="center" vertical="center" wrapText="1"/>
      <protection locked="0"/>
    </xf>
    <xf numFmtId="0" fontId="51" fillId="6" borderId="17" xfId="0" applyFont="1" applyFill="1" applyBorder="1" applyAlignment="1" applyProtection="1">
      <alignment horizontal="center" vertical="center" textRotation="90" wrapText="1"/>
      <protection locked="0"/>
    </xf>
    <xf numFmtId="0" fontId="1" fillId="6" borderId="83" xfId="0" applyFont="1" applyFill="1" applyBorder="1" applyAlignment="1" applyProtection="1">
      <alignment horizontal="center" vertical="center"/>
      <protection locked="0"/>
    </xf>
    <xf numFmtId="0" fontId="51" fillId="6" borderId="97" xfId="0" applyFont="1" applyFill="1" applyBorder="1" applyAlignment="1" applyProtection="1">
      <alignment horizontal="center" vertical="center" wrapText="1"/>
      <protection locked="0"/>
    </xf>
    <xf numFmtId="0" fontId="51" fillId="6" borderId="94" xfId="0" applyFont="1" applyFill="1" applyBorder="1" applyAlignment="1" applyProtection="1">
      <alignment horizontal="center" vertical="center" wrapText="1"/>
      <protection locked="0"/>
    </xf>
    <xf numFmtId="0" fontId="51" fillId="6" borderId="95" xfId="0" applyFont="1" applyFill="1" applyBorder="1" applyAlignment="1" applyProtection="1">
      <alignment horizontal="center" vertical="center" wrapText="1"/>
      <protection locked="0"/>
    </xf>
    <xf numFmtId="0" fontId="49" fillId="6" borderId="83" xfId="0" applyFont="1" applyFill="1" applyBorder="1" applyAlignment="1" applyProtection="1">
      <alignment horizontal="center" vertical="center" wrapText="1"/>
      <protection locked="0"/>
    </xf>
    <xf numFmtId="0" fontId="1" fillId="0" borderId="59" xfId="0" applyFont="1" applyBorder="1" applyAlignment="1" applyProtection="1">
      <alignment horizontal="center" vertical="center"/>
      <protection locked="0"/>
    </xf>
    <xf numFmtId="0" fontId="1" fillId="0" borderId="84" xfId="0" applyFont="1" applyBorder="1" applyAlignment="1" applyProtection="1">
      <alignment horizontal="left" vertical="center"/>
      <protection locked="0"/>
    </xf>
    <xf numFmtId="0" fontId="1" fillId="0" borderId="91"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92" xfId="0" applyFont="1" applyBorder="1" applyAlignment="1" applyProtection="1">
      <alignment horizontal="center" vertical="center"/>
      <protection locked="0"/>
    </xf>
    <xf numFmtId="0" fontId="1" fillId="0" borderId="11" xfId="0" applyFont="1" applyBorder="1" applyAlignment="1" applyProtection="1">
      <alignment horizontal="center" vertical="center"/>
      <protection locked="0"/>
    </xf>
    <xf numFmtId="0" fontId="1" fillId="0" borderId="76" xfId="0" applyFont="1" applyBorder="1" applyAlignment="1" applyProtection="1">
      <alignment horizontal="left" vertical="center"/>
      <protection locked="0"/>
    </xf>
    <xf numFmtId="0" fontId="1" fillId="0" borderId="82"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15" xfId="0" applyFont="1" applyBorder="1" applyAlignment="1" applyProtection="1">
      <alignment horizontal="center" vertical="center"/>
      <protection locked="0"/>
    </xf>
    <xf numFmtId="0" fontId="1" fillId="0" borderId="9" xfId="0" applyFont="1" applyBorder="1" applyAlignment="1" applyProtection="1">
      <alignment horizontal="center" vertical="center"/>
      <protection locked="0"/>
    </xf>
    <xf numFmtId="0" fontId="1" fillId="0" borderId="85" xfId="0" applyFont="1" applyBorder="1" applyAlignment="1" applyProtection="1">
      <alignment horizontal="left" vertical="center"/>
      <protection locked="0"/>
    </xf>
    <xf numFmtId="0" fontId="1" fillId="6" borderId="81" xfId="0" applyFont="1" applyFill="1" applyBorder="1" applyAlignment="1" applyProtection="1">
      <alignment horizontal="center" vertical="center"/>
      <protection hidden="1"/>
    </xf>
    <xf numFmtId="0" fontId="50" fillId="0" borderId="0" xfId="0" applyFont="1" applyAlignment="1" applyProtection="1">
      <alignment horizontal="left" vertical="center"/>
      <protection locked="0"/>
    </xf>
    <xf numFmtId="0" fontId="1" fillId="0" borderId="96" xfId="0" applyFont="1" applyBorder="1" applyAlignment="1" applyProtection="1">
      <alignment horizontal="center" vertical="center"/>
      <protection locked="0"/>
    </xf>
    <xf numFmtId="0" fontId="1" fillId="0" borderId="1" xfId="0" applyFont="1" applyBorder="1" applyAlignment="1" applyProtection="1">
      <alignment horizontal="center" vertical="center"/>
      <protection locked="0"/>
    </xf>
    <xf numFmtId="0" fontId="1" fillId="0" borderId="79" xfId="0" applyFont="1" applyFill="1" applyBorder="1" applyAlignment="1" applyProtection="1">
      <alignment horizontal="center" vertical="center"/>
      <protection locked="0"/>
    </xf>
    <xf numFmtId="0" fontId="1" fillId="0" borderId="79" xfId="0" applyFont="1" applyBorder="1" applyAlignment="1" applyProtection="1">
      <alignment horizontal="left" vertical="center"/>
      <protection locked="0"/>
    </xf>
    <xf numFmtId="0" fontId="1" fillId="0" borderId="59" xfId="0" applyFont="1" applyBorder="1" applyAlignment="1" applyProtection="1">
      <alignment horizontal="left" vertical="center"/>
      <protection locked="0"/>
    </xf>
    <xf numFmtId="0" fontId="1" fillId="0" borderId="23" xfId="0" applyFont="1" applyBorder="1" applyAlignment="1" applyProtection="1">
      <alignment horizontal="center" vertical="center"/>
      <protection locked="0"/>
    </xf>
    <xf numFmtId="0" fontId="1" fillId="0" borderId="82" xfId="0" applyFont="1" applyBorder="1" applyAlignment="1" applyProtection="1">
      <alignment horizontal="left" vertical="center"/>
      <protection locked="0"/>
    </xf>
    <xf numFmtId="0" fontId="1" fillId="0" borderId="38" xfId="0" applyFont="1" applyBorder="1" applyAlignment="1" applyProtection="1">
      <alignment horizontal="center" vertical="center"/>
      <protection locked="0"/>
    </xf>
    <xf numFmtId="0" fontId="1" fillId="0" borderId="63" xfId="0" applyFont="1" applyBorder="1" applyAlignment="1" applyProtection="1">
      <alignment horizontal="center" vertical="center"/>
      <protection locked="0"/>
    </xf>
    <xf numFmtId="0" fontId="1" fillId="0" borderId="63" xfId="0" applyFont="1" applyBorder="1" applyAlignment="1" applyProtection="1">
      <alignment horizontal="left" vertical="center"/>
      <protection locked="0"/>
    </xf>
    <xf numFmtId="0" fontId="1" fillId="0" borderId="43" xfId="0" applyFont="1" applyBorder="1" applyAlignment="1" applyProtection="1">
      <alignment horizontal="center" vertical="center"/>
      <protection locked="0"/>
    </xf>
    <xf numFmtId="0" fontId="1" fillId="0" borderId="4" xfId="0" applyFont="1" applyBorder="1" applyAlignment="1" applyProtection="1">
      <alignment horizontal="center" vertical="center"/>
      <protection locked="0"/>
    </xf>
    <xf numFmtId="0" fontId="1" fillId="0" borderId="77" xfId="0" applyFont="1" applyBorder="1" applyAlignment="1" applyProtection="1">
      <alignment horizontal="left" vertical="center"/>
      <protection locked="0"/>
    </xf>
    <xf numFmtId="0" fontId="1" fillId="0" borderId="88" xfId="0" applyFont="1" applyBorder="1" applyAlignment="1" applyProtection="1">
      <alignment horizontal="center" vertical="center"/>
      <protection locked="0"/>
    </xf>
    <xf numFmtId="0" fontId="1" fillId="0" borderId="67" xfId="0" applyFont="1" applyBorder="1" applyAlignment="1" applyProtection="1">
      <alignment horizontal="left" vertical="center"/>
      <protection locked="0"/>
    </xf>
    <xf numFmtId="0" fontId="1" fillId="0" borderId="86" xfId="0" applyFont="1" applyBorder="1" applyAlignment="1" applyProtection="1">
      <alignment horizontal="center" vertical="center"/>
      <protection locked="0"/>
    </xf>
    <xf numFmtId="0" fontId="1" fillId="0" borderId="5" xfId="0" applyFont="1" applyBorder="1" applyAlignment="1" applyProtection="1">
      <alignment horizontal="center" vertical="center"/>
      <protection locked="0"/>
    </xf>
    <xf numFmtId="0" fontId="1" fillId="0" borderId="7" xfId="0" applyFont="1" applyBorder="1" applyAlignment="1" applyProtection="1">
      <alignment horizontal="center" vertical="center"/>
      <protection locked="0"/>
    </xf>
    <xf numFmtId="0" fontId="1" fillId="0" borderId="89" xfId="0" applyFont="1" applyBorder="1" applyAlignment="1" applyProtection="1">
      <alignment horizontal="left" vertical="center"/>
      <protection locked="0"/>
    </xf>
    <xf numFmtId="0" fontId="1" fillId="6" borderId="20" xfId="0" applyFont="1" applyFill="1" applyBorder="1" applyAlignment="1" applyProtection="1">
      <alignment horizontal="center" vertical="center"/>
      <protection locked="0"/>
    </xf>
    <xf numFmtId="0" fontId="1" fillId="6" borderId="57" xfId="0" applyFont="1" applyFill="1" applyBorder="1" applyAlignment="1" applyProtection="1">
      <alignment horizontal="center" vertical="center"/>
      <protection locked="0"/>
    </xf>
    <xf numFmtId="0" fontId="1" fillId="6" borderId="81" xfId="0" applyFont="1" applyFill="1" applyBorder="1" applyAlignment="1" applyProtection="1">
      <alignment horizontal="center" vertical="center"/>
      <protection locked="0"/>
    </xf>
    <xf numFmtId="0" fontId="1" fillId="0" borderId="0" xfId="0" applyFont="1" applyProtection="1">
      <protection locked="0"/>
    </xf>
    <xf numFmtId="0" fontId="1" fillId="0" borderId="6" xfId="0" applyFont="1" applyBorder="1" applyAlignment="1" applyProtection="1">
      <alignment horizontal="center" vertical="center"/>
      <protection locked="0"/>
    </xf>
    <xf numFmtId="0" fontId="1" fillId="6" borderId="55" xfId="0" applyFont="1" applyFill="1" applyBorder="1" applyAlignment="1" applyProtection="1">
      <alignment horizontal="center" vertical="center"/>
      <protection locked="0"/>
    </xf>
    <xf numFmtId="0" fontId="1" fillId="6" borderId="58" xfId="0" applyFont="1" applyFill="1" applyBorder="1" applyAlignment="1" applyProtection="1">
      <alignment horizontal="center" vertical="center"/>
      <protection locked="0"/>
    </xf>
    <xf numFmtId="0" fontId="49" fillId="6" borderId="81" xfId="0" applyFont="1" applyFill="1" applyBorder="1" applyAlignment="1" applyProtection="1">
      <alignment horizontal="center" vertical="center" wrapText="1"/>
      <protection locked="0"/>
    </xf>
    <xf numFmtId="0" fontId="51" fillId="6" borderId="20" xfId="0" applyFont="1" applyFill="1" applyBorder="1" applyAlignment="1" applyProtection="1">
      <alignment horizontal="center" vertical="center" textRotation="90" wrapText="1"/>
      <protection locked="0"/>
    </xf>
    <xf numFmtId="0" fontId="51" fillId="6" borderId="55" xfId="0" applyFont="1" applyFill="1" applyBorder="1" applyAlignment="1" applyProtection="1">
      <alignment horizontal="center" vertical="center" wrapText="1"/>
      <protection locked="0"/>
    </xf>
    <xf numFmtId="0" fontId="1" fillId="0" borderId="39" xfId="0" applyFont="1" applyBorder="1" applyAlignment="1" applyProtection="1">
      <alignment horizontal="center" vertical="center"/>
      <protection locked="0"/>
    </xf>
    <xf numFmtId="0" fontId="1" fillId="0" borderId="44" xfId="0" applyFont="1" applyBorder="1" applyAlignment="1" applyProtection="1">
      <alignment horizontal="center" vertical="center"/>
      <protection locked="0"/>
    </xf>
    <xf numFmtId="0" fontId="1" fillId="0" borderId="64" xfId="0" applyFont="1" applyBorder="1" applyAlignment="1" applyProtection="1">
      <alignment horizontal="left" vertical="center"/>
      <protection locked="0"/>
    </xf>
    <xf numFmtId="0" fontId="1" fillId="0" borderId="67" xfId="0" applyFont="1" applyBorder="1" applyAlignment="1" applyProtection="1">
      <alignment horizontal="center" vertical="center"/>
      <protection locked="0"/>
    </xf>
    <xf numFmtId="0" fontId="1" fillId="0" borderId="45" xfId="0" applyFont="1" applyBorder="1" applyAlignment="1" applyProtection="1">
      <alignment horizontal="center" vertical="center"/>
      <protection locked="0"/>
    </xf>
    <xf numFmtId="0" fontId="1" fillId="0" borderId="46" xfId="0" applyFont="1" applyBorder="1" applyAlignment="1" applyProtection="1">
      <alignment horizontal="center" vertical="center"/>
      <protection locked="0"/>
    </xf>
    <xf numFmtId="0" fontId="1" fillId="0" borderId="47" xfId="0" applyFont="1" applyBorder="1" applyAlignment="1" applyProtection="1">
      <alignment horizontal="center" vertical="center"/>
      <protection locked="0"/>
    </xf>
    <xf numFmtId="0" fontId="1" fillId="6" borderId="50" xfId="0" applyFont="1" applyFill="1" applyBorder="1" applyAlignment="1" applyProtection="1">
      <alignment horizontal="center" vertical="center"/>
      <protection locked="0"/>
    </xf>
    <xf numFmtId="0" fontId="1" fillId="6" borderId="74" xfId="0" applyFont="1" applyFill="1" applyBorder="1" applyAlignment="1" applyProtection="1">
      <alignment horizontal="center" vertical="center"/>
      <protection locked="0"/>
    </xf>
    <xf numFmtId="0" fontId="1" fillId="6" borderId="75" xfId="0" applyFont="1" applyFill="1" applyBorder="1" applyAlignment="1" applyProtection="1">
      <alignment horizontal="center" vertical="center"/>
      <protection locked="0"/>
    </xf>
    <xf numFmtId="0" fontId="1" fillId="0" borderId="0" xfId="0" applyFont="1" applyBorder="1" applyProtection="1">
      <protection locked="0"/>
    </xf>
    <xf numFmtId="0" fontId="52" fillId="0" borderId="0" xfId="0" applyFont="1" applyBorder="1" applyAlignment="1" applyProtection="1">
      <alignment horizontal="left" vertical="center"/>
      <protection locked="0"/>
    </xf>
    <xf numFmtId="0" fontId="51" fillId="6" borderId="90" xfId="0" applyFont="1" applyFill="1" applyBorder="1" applyAlignment="1" applyProtection="1">
      <alignment horizontal="center" vertical="center" wrapText="1"/>
      <protection locked="0"/>
    </xf>
    <xf numFmtId="0" fontId="51" fillId="6" borderId="57" xfId="0" applyFont="1" applyFill="1" applyBorder="1" applyAlignment="1" applyProtection="1">
      <alignment horizontal="center" vertical="center" wrapText="1"/>
      <protection locked="0"/>
    </xf>
    <xf numFmtId="0" fontId="1" fillId="6" borderId="54" xfId="0" applyFont="1" applyFill="1" applyBorder="1" applyAlignment="1" applyProtection="1">
      <alignment horizontal="center" vertical="center"/>
      <protection locked="0"/>
    </xf>
    <xf numFmtId="0" fontId="1" fillId="0" borderId="49" xfId="0" applyFont="1" applyBorder="1" applyAlignment="1" applyProtection="1">
      <alignment horizontal="left" vertical="center"/>
      <protection locked="0"/>
    </xf>
    <xf numFmtId="0" fontId="1" fillId="0" borderId="89" xfId="0" applyFont="1" applyBorder="1"/>
    <xf numFmtId="0" fontId="1" fillId="0" borderId="0" xfId="48" applyFont="1" applyProtection="1">
      <protection locked="0"/>
    </xf>
    <xf numFmtId="0" fontId="1" fillId="0" borderId="82" xfId="48" applyFont="1" applyBorder="1" applyAlignment="1" applyProtection="1">
      <alignment horizontal="center" vertical="center"/>
      <protection locked="0"/>
    </xf>
    <xf numFmtId="0" fontId="1" fillId="0" borderId="76" xfId="48" applyFont="1" applyBorder="1" applyAlignment="1" applyProtection="1">
      <alignment horizontal="left" vertical="center" wrapText="1"/>
      <protection locked="0"/>
    </xf>
    <xf numFmtId="0" fontId="1" fillId="0" borderId="59" xfId="40" applyFont="1" applyBorder="1" applyAlignment="1" applyProtection="1">
      <alignment horizontal="left" vertical="center"/>
      <protection locked="0"/>
    </xf>
    <xf numFmtId="0" fontId="1" fillId="0" borderId="92" xfId="40" applyFont="1" applyBorder="1" applyAlignment="1" applyProtection="1">
      <alignment horizontal="left" vertical="center"/>
      <protection locked="0"/>
    </xf>
    <xf numFmtId="0" fontId="1" fillId="0" borderId="60" xfId="40" applyFont="1" applyBorder="1" applyAlignment="1" applyProtection="1">
      <alignment horizontal="left" vertical="center"/>
      <protection locked="0"/>
    </xf>
    <xf numFmtId="1" fontId="1" fillId="0" borderId="24" xfId="48" applyNumberFormat="1" applyFont="1" applyBorder="1" applyAlignment="1" applyProtection="1">
      <alignment horizontal="center" vertical="center"/>
      <protection locked="0"/>
    </xf>
    <xf numFmtId="1" fontId="1" fillId="6" borderId="76" xfId="48" applyNumberFormat="1" applyFont="1" applyFill="1" applyBorder="1" applyAlignment="1" applyProtection="1">
      <alignment horizontal="center" vertical="center"/>
      <protection locked="0"/>
    </xf>
    <xf numFmtId="1" fontId="1" fillId="0" borderId="12" xfId="48" applyNumberFormat="1" applyFont="1" applyBorder="1" applyAlignment="1" applyProtection="1">
      <alignment horizontal="center" vertical="center"/>
      <protection locked="0"/>
    </xf>
    <xf numFmtId="1" fontId="1" fillId="0" borderId="3" xfId="48" applyNumberFormat="1" applyFont="1" applyBorder="1" applyAlignment="1" applyProtection="1">
      <alignment horizontal="center" vertical="center"/>
      <protection locked="0"/>
    </xf>
    <xf numFmtId="1" fontId="1" fillId="6" borderId="39" xfId="48" applyNumberFormat="1" applyFont="1" applyFill="1" applyBorder="1" applyAlignment="1" applyProtection="1">
      <alignment horizontal="center" vertical="center"/>
      <protection locked="0"/>
    </xf>
    <xf numFmtId="1" fontId="1" fillId="2" borderId="39" xfId="48" applyNumberFormat="1" applyFont="1" applyFill="1" applyBorder="1" applyAlignment="1" applyProtection="1">
      <alignment horizontal="center" vertical="center"/>
      <protection locked="0"/>
    </xf>
    <xf numFmtId="0" fontId="1" fillId="0" borderId="63" xfId="48" applyFont="1" applyBorder="1" applyAlignment="1" applyProtection="1">
      <alignment horizontal="center" vertical="center"/>
      <protection locked="0"/>
    </xf>
    <xf numFmtId="0" fontId="1" fillId="0" borderId="77" xfId="48" applyFont="1" applyBorder="1" applyAlignment="1" applyProtection="1">
      <alignment horizontal="left" vertical="center" wrapText="1"/>
      <protection locked="0"/>
    </xf>
    <xf numFmtId="0" fontId="1" fillId="0" borderId="63" xfId="40" applyFont="1" applyBorder="1" applyAlignment="1" applyProtection="1">
      <alignment horizontal="left" vertical="center"/>
      <protection locked="0"/>
    </xf>
    <xf numFmtId="0" fontId="1" fillId="0" borderId="1" xfId="40" applyFont="1" applyBorder="1" applyAlignment="1" applyProtection="1">
      <alignment horizontal="left" vertical="center"/>
      <protection locked="0"/>
    </xf>
    <xf numFmtId="0" fontId="1" fillId="0" borderId="13" xfId="40" applyFont="1" applyBorder="1" applyAlignment="1" applyProtection="1">
      <alignment horizontal="left" vertical="center"/>
      <protection locked="0"/>
    </xf>
    <xf numFmtId="1" fontId="1" fillId="0" borderId="44" xfId="48" applyNumberFormat="1" applyFont="1" applyBorder="1" applyAlignment="1" applyProtection="1">
      <alignment horizontal="center" vertical="center"/>
      <protection locked="0"/>
    </xf>
    <xf numFmtId="1" fontId="1" fillId="0" borderId="6" xfId="48" applyNumberFormat="1" applyFont="1" applyBorder="1" applyAlignment="1" applyProtection="1">
      <alignment horizontal="center" vertical="center"/>
      <protection locked="0"/>
    </xf>
    <xf numFmtId="1" fontId="1" fillId="0" borderId="1" xfId="48" applyNumberFormat="1" applyFont="1" applyBorder="1" applyAlignment="1" applyProtection="1">
      <alignment horizontal="center" vertical="center"/>
      <protection locked="0"/>
    </xf>
    <xf numFmtId="0" fontId="1" fillId="0" borderId="63" xfId="40" applyFont="1" applyBorder="1" applyAlignment="1" applyProtection="1">
      <alignment horizontal="left" vertical="center" wrapText="1"/>
      <protection locked="0"/>
    </xf>
    <xf numFmtId="0" fontId="1" fillId="0" borderId="1" xfId="40" applyFont="1" applyBorder="1" applyAlignment="1" applyProtection="1">
      <alignment horizontal="left" vertical="center" wrapText="1"/>
      <protection locked="0"/>
    </xf>
    <xf numFmtId="0" fontId="1" fillId="0" borderId="13" xfId="40" applyFont="1" applyBorder="1" applyAlignment="1" applyProtection="1">
      <alignment horizontal="left" vertical="center" wrapText="1"/>
      <protection locked="0"/>
    </xf>
    <xf numFmtId="1" fontId="1" fillId="0" borderId="43" xfId="48" applyNumberFormat="1" applyFont="1" applyBorder="1" applyAlignment="1" applyProtection="1">
      <alignment horizontal="center" vertical="center"/>
      <protection locked="0"/>
    </xf>
    <xf numFmtId="1" fontId="1" fillId="0" borderId="4" xfId="48" applyNumberFormat="1" applyFont="1" applyBorder="1" applyAlignment="1" applyProtection="1">
      <alignment horizontal="center" vertical="center"/>
      <protection locked="0"/>
    </xf>
    <xf numFmtId="0" fontId="53" fillId="6" borderId="66" xfId="48" applyFont="1" applyFill="1" applyBorder="1" applyAlignment="1" applyProtection="1">
      <alignment horizontal="center" vertical="center" wrapText="1"/>
      <protection locked="0"/>
    </xf>
    <xf numFmtId="0" fontId="53" fillId="6" borderId="81" xfId="48" applyFont="1" applyFill="1" applyBorder="1" applyAlignment="1" applyProtection="1">
      <alignment horizontal="center" vertical="center" wrapText="1"/>
      <protection locked="0"/>
    </xf>
    <xf numFmtId="0" fontId="1" fillId="6" borderId="1" xfId="43" applyFont="1" applyFill="1" applyBorder="1" applyAlignment="1" applyProtection="1">
      <alignment horizontal="center"/>
      <protection locked="0"/>
    </xf>
    <xf numFmtId="0" fontId="49" fillId="6" borderId="1" xfId="43" applyFont="1" applyFill="1" applyBorder="1" applyAlignment="1" applyProtection="1">
      <alignment horizontal="center" vertical="center" wrapText="1"/>
      <protection locked="0"/>
    </xf>
    <xf numFmtId="0" fontId="1" fillId="2" borderId="1" xfId="43" applyFont="1" applyFill="1" applyBorder="1" applyAlignment="1" applyProtection="1">
      <alignment horizontal="center" vertical="center"/>
      <protection locked="0"/>
    </xf>
    <xf numFmtId="0" fontId="51" fillId="0" borderId="1" xfId="49" applyFont="1" applyBorder="1" applyAlignment="1" applyProtection="1">
      <alignment horizontal="left" vertical="center" wrapText="1"/>
      <protection locked="0"/>
    </xf>
    <xf numFmtId="0" fontId="51" fillId="2" borderId="1" xfId="43" applyFont="1" applyFill="1" applyBorder="1" applyAlignment="1" applyProtection="1">
      <alignment horizontal="left" vertical="center" wrapText="1"/>
      <protection locked="0"/>
    </xf>
    <xf numFmtId="0" fontId="1" fillId="6" borderId="1" xfId="43" applyFont="1" applyFill="1" applyBorder="1" applyAlignment="1" applyProtection="1">
      <alignment horizontal="center" vertical="center"/>
      <protection locked="0"/>
    </xf>
    <xf numFmtId="0" fontId="1" fillId="6" borderId="1" xfId="43" applyFont="1" applyFill="1" applyBorder="1" applyAlignment="1" applyProtection="1">
      <alignment horizontal="center" vertical="center" wrapText="1"/>
      <protection locked="0"/>
    </xf>
    <xf numFmtId="0" fontId="51" fillId="6" borderId="1" xfId="43" applyFont="1" applyFill="1" applyBorder="1" applyAlignment="1" applyProtection="1">
      <alignment horizontal="center" vertical="center" wrapText="1"/>
      <protection locked="0"/>
    </xf>
    <xf numFmtId="0" fontId="1" fillId="2" borderId="76" xfId="40" applyFont="1" applyFill="1" applyBorder="1" applyAlignment="1" applyProtection="1">
      <alignment horizontal="center" vertical="center" wrapText="1"/>
      <protection locked="0"/>
    </xf>
    <xf numFmtId="0" fontId="1" fillId="2" borderId="84" xfId="40" applyFont="1" applyFill="1" applyBorder="1" applyAlignment="1" applyProtection="1">
      <alignment horizontal="center" vertical="center" wrapText="1"/>
      <protection locked="0"/>
    </xf>
    <xf numFmtId="0" fontId="1" fillId="2" borderId="40" xfId="40" applyFont="1" applyFill="1" applyBorder="1" applyAlignment="1" applyProtection="1">
      <alignment horizontal="center" vertical="center" wrapText="1"/>
      <protection locked="0"/>
    </xf>
    <xf numFmtId="0" fontId="49" fillId="2" borderId="76" xfId="40" applyFont="1" applyFill="1" applyBorder="1" applyAlignment="1" applyProtection="1">
      <alignment vertical="center" wrapText="1"/>
      <protection locked="0"/>
    </xf>
    <xf numFmtId="0" fontId="49" fillId="2" borderId="82" xfId="40" applyFont="1" applyFill="1" applyBorder="1" applyAlignment="1" applyProtection="1">
      <alignment horizontal="center" vertical="center" wrapText="1"/>
      <protection locked="0"/>
    </xf>
    <xf numFmtId="0" fontId="49" fillId="2" borderId="2" xfId="40" applyFont="1" applyFill="1" applyBorder="1" applyAlignment="1" applyProtection="1">
      <alignment horizontal="center" vertical="center" wrapText="1"/>
      <protection locked="0"/>
    </xf>
    <xf numFmtId="0" fontId="49" fillId="2" borderId="40" xfId="40" applyFont="1" applyFill="1" applyBorder="1" applyAlignment="1" applyProtection="1">
      <alignment horizontal="center" vertical="center" wrapText="1"/>
      <protection locked="0"/>
    </xf>
    <xf numFmtId="0" fontId="49" fillId="2" borderId="82" xfId="40" applyFont="1" applyFill="1" applyBorder="1" applyAlignment="1" applyProtection="1">
      <alignment horizontal="left" vertical="center" wrapText="1"/>
      <protection locked="0"/>
    </xf>
    <xf numFmtId="0" fontId="49" fillId="2" borderId="40" xfId="40" applyFont="1" applyFill="1" applyBorder="1" applyAlignment="1" applyProtection="1">
      <alignment horizontal="left" vertical="center" wrapText="1"/>
      <protection locked="0"/>
    </xf>
    <xf numFmtId="0" fontId="1" fillId="2" borderId="82" xfId="40" applyFont="1" applyFill="1" applyBorder="1" applyAlignment="1" applyProtection="1">
      <alignment horizontal="center" vertical="center" wrapText="1"/>
      <protection locked="0"/>
    </xf>
    <xf numFmtId="0" fontId="1" fillId="2" borderId="77" xfId="40" applyFont="1" applyFill="1" applyBorder="1" applyAlignment="1" applyProtection="1">
      <alignment horizontal="center" vertical="center" wrapText="1"/>
      <protection locked="0"/>
    </xf>
    <xf numFmtId="0" fontId="51" fillId="6" borderId="20" xfId="40" applyFont="1" applyFill="1" applyBorder="1" applyAlignment="1" applyProtection="1">
      <alignment horizontal="center" textRotation="90" wrapText="1"/>
      <protection locked="0"/>
    </xf>
    <xf numFmtId="0" fontId="51" fillId="6" borderId="81" xfId="40" applyFont="1" applyFill="1" applyBorder="1" applyAlignment="1" applyProtection="1">
      <alignment horizontal="center" textRotation="90" wrapText="1"/>
      <protection locked="0"/>
    </xf>
    <xf numFmtId="0" fontId="1" fillId="0" borderId="76" xfId="40" applyFont="1" applyBorder="1" applyAlignment="1" applyProtection="1">
      <alignment horizontal="center" vertical="center"/>
      <protection locked="0"/>
    </xf>
    <xf numFmtId="167" fontId="1" fillId="0" borderId="76" xfId="40" applyNumberFormat="1" applyFont="1" applyBorder="1" applyAlignment="1" applyProtection="1">
      <alignment horizontal="center" vertical="center"/>
      <protection locked="0"/>
    </xf>
    <xf numFmtId="0" fontId="1" fillId="0" borderId="77" xfId="40" applyFont="1" applyBorder="1" applyAlignment="1" applyProtection="1">
      <alignment horizontal="center" vertical="center"/>
      <protection locked="0"/>
    </xf>
    <xf numFmtId="167" fontId="1" fillId="0" borderId="77" xfId="40" applyNumberFormat="1" applyFont="1" applyBorder="1" applyAlignment="1" applyProtection="1">
      <alignment horizontal="center" vertical="center"/>
      <protection locked="0"/>
    </xf>
    <xf numFmtId="0" fontId="55" fillId="6" borderId="29" xfId="38" applyFont="1" applyFill="1" applyBorder="1" applyAlignment="1" applyProtection="1">
      <alignment horizontal="center" textRotation="90" wrapText="1"/>
      <protection locked="0"/>
    </xf>
    <xf numFmtId="49" fontId="55" fillId="6" borderId="30" xfId="38" applyNumberFormat="1" applyFont="1" applyFill="1" applyBorder="1" applyAlignment="1" applyProtection="1">
      <alignment horizontal="center" textRotation="90" wrapText="1"/>
      <protection locked="0"/>
    </xf>
    <xf numFmtId="0" fontId="55" fillId="6" borderId="31" xfId="38" applyFont="1" applyFill="1" applyBorder="1" applyAlignment="1" applyProtection="1">
      <alignment horizontal="center" textRotation="90" wrapText="1"/>
      <protection locked="0"/>
    </xf>
    <xf numFmtId="0" fontId="55" fillId="6" borderId="30" xfId="38" applyFont="1" applyFill="1" applyBorder="1" applyAlignment="1" applyProtection="1">
      <alignment horizontal="center" textRotation="90" wrapText="1"/>
      <protection locked="0"/>
    </xf>
    <xf numFmtId="0" fontId="55" fillId="6" borderId="32" xfId="38" applyFont="1" applyFill="1" applyBorder="1" applyAlignment="1" applyProtection="1">
      <alignment horizontal="center" textRotation="90" wrapText="1"/>
      <protection locked="0"/>
    </xf>
    <xf numFmtId="0" fontId="56" fillId="6" borderId="31" xfId="38" applyFont="1" applyFill="1" applyBorder="1" applyAlignment="1" applyProtection="1">
      <alignment horizontal="center" wrapText="1"/>
      <protection locked="0"/>
    </xf>
    <xf numFmtId="0" fontId="55" fillId="6" borderId="30" xfId="38" applyFont="1" applyFill="1" applyBorder="1" applyAlignment="1" applyProtection="1">
      <alignment horizontal="center" textRotation="90"/>
      <protection locked="0"/>
    </xf>
    <xf numFmtId="0" fontId="56" fillId="6" borderId="31" xfId="38" applyFont="1" applyFill="1" applyBorder="1" applyAlignment="1" applyProtection="1">
      <alignment horizontal="center"/>
      <protection locked="0"/>
    </xf>
    <xf numFmtId="0" fontId="55" fillId="6" borderId="74" xfId="39" applyFont="1" applyFill="1" applyBorder="1" applyAlignment="1" applyProtection="1">
      <alignment horizontal="center" textRotation="90" wrapText="1"/>
      <protection locked="0"/>
    </xf>
    <xf numFmtId="0" fontId="55" fillId="6" borderId="52" xfId="39" applyFont="1" applyFill="1" applyBorder="1" applyAlignment="1" applyProtection="1">
      <alignment horizontal="center" textRotation="90" wrapText="1"/>
      <protection locked="0"/>
    </xf>
    <xf numFmtId="0" fontId="55" fillId="6" borderId="53" xfId="39" applyFont="1" applyFill="1" applyBorder="1" applyAlignment="1" applyProtection="1">
      <alignment horizontal="center" textRotation="90" wrapText="1"/>
      <protection locked="0"/>
    </xf>
    <xf numFmtId="0" fontId="55" fillId="6" borderId="54" xfId="39" applyFont="1" applyFill="1" applyBorder="1" applyAlignment="1" applyProtection="1">
      <alignment horizontal="center" textRotation="90" wrapText="1"/>
      <protection locked="0"/>
    </xf>
    <xf numFmtId="0" fontId="55" fillId="6" borderId="75" xfId="39" applyFont="1" applyFill="1" applyBorder="1" applyAlignment="1" applyProtection="1">
      <alignment horizontal="center" textRotation="90"/>
      <protection locked="0"/>
    </xf>
    <xf numFmtId="0" fontId="55" fillId="6" borderId="73" xfId="39" applyFont="1" applyFill="1" applyBorder="1" applyAlignment="1" applyProtection="1">
      <alignment horizontal="center" textRotation="90"/>
      <protection locked="0"/>
    </xf>
    <xf numFmtId="0" fontId="55" fillId="6" borderId="53" xfId="39" applyFont="1" applyFill="1" applyBorder="1" applyAlignment="1" applyProtection="1">
      <alignment horizontal="center" textRotation="90"/>
      <protection locked="0"/>
    </xf>
    <xf numFmtId="0" fontId="55" fillId="6" borderId="54" xfId="39" applyFont="1" applyFill="1" applyBorder="1" applyAlignment="1" applyProtection="1">
      <alignment horizontal="center" textRotation="90"/>
      <protection locked="0"/>
    </xf>
    <xf numFmtId="0" fontId="1" fillId="0" borderId="12" xfId="39" applyFont="1" applyBorder="1" applyAlignment="1" applyProtection="1">
      <alignment horizontal="center" vertical="center"/>
      <protection locked="0"/>
    </xf>
    <xf numFmtId="0" fontId="1" fillId="0" borderId="3" xfId="39" applyFont="1" applyBorder="1" applyAlignment="1" applyProtection="1">
      <alignment horizontal="center" vertical="center"/>
      <protection locked="0"/>
    </xf>
    <xf numFmtId="0" fontId="1" fillId="0" borderId="66" xfId="39" applyFont="1" applyBorder="1" applyAlignment="1" applyProtection="1">
      <alignment horizontal="center" vertical="center"/>
      <protection locked="0"/>
    </xf>
    <xf numFmtId="0" fontId="1" fillId="0" borderId="39" xfId="39" applyFont="1" applyBorder="1" applyAlignment="1" applyProtection="1">
      <alignment horizontal="center" vertical="center"/>
      <protection locked="0"/>
    </xf>
    <xf numFmtId="0" fontId="1" fillId="0" borderId="38" xfId="39" applyFont="1" applyBorder="1" applyAlignment="1" applyProtection="1">
      <alignment horizontal="center" vertical="center"/>
      <protection locked="0"/>
    </xf>
    <xf numFmtId="0" fontId="1" fillId="0" borderId="11" xfId="39" applyFont="1" applyBorder="1" applyAlignment="1" applyProtection="1">
      <alignment horizontal="center" vertical="center"/>
      <protection locked="0"/>
    </xf>
    <xf numFmtId="0" fontId="1" fillId="0" borderId="6" xfId="39" applyFont="1" applyBorder="1" applyAlignment="1" applyProtection="1">
      <alignment horizontal="center" vertical="center"/>
      <protection locked="0"/>
    </xf>
    <xf numFmtId="0" fontId="1" fillId="0" borderId="1" xfId="39" applyFont="1" applyBorder="1" applyAlignment="1" applyProtection="1">
      <alignment horizontal="center" vertical="center"/>
      <protection locked="0"/>
    </xf>
    <xf numFmtId="0" fontId="1" fillId="0" borderId="43" xfId="39" applyFont="1" applyBorder="1" applyAlignment="1" applyProtection="1">
      <alignment horizontal="center" vertical="center"/>
      <protection locked="0"/>
    </xf>
    <xf numFmtId="0" fontId="1" fillId="0" borderId="44" xfId="39" applyFont="1" applyBorder="1" applyAlignment="1" applyProtection="1">
      <alignment horizontal="center" vertical="center"/>
      <protection locked="0"/>
    </xf>
    <xf numFmtId="0" fontId="1" fillId="0" borderId="4" xfId="39" applyFont="1" applyBorder="1" applyAlignment="1" applyProtection="1">
      <alignment horizontal="center" vertical="center"/>
      <protection locked="0"/>
    </xf>
    <xf numFmtId="0" fontId="1" fillId="0" borderId="45" xfId="39" applyFont="1" applyBorder="1" applyAlignment="1" applyProtection="1">
      <alignment horizontal="center" vertical="center"/>
      <protection locked="0"/>
    </xf>
    <xf numFmtId="0" fontId="1" fillId="0" borderId="46" xfId="39" applyFont="1" applyBorder="1" applyAlignment="1" applyProtection="1">
      <alignment horizontal="center" vertical="center"/>
      <protection locked="0"/>
    </xf>
    <xf numFmtId="0" fontId="1" fillId="0" borderId="52" xfId="39" applyFont="1" applyBorder="1" applyAlignment="1" applyProtection="1">
      <alignment horizontal="center" vertical="center"/>
      <protection locked="0"/>
    </xf>
    <xf numFmtId="0" fontId="1" fillId="0" borderId="53" xfId="39" applyFont="1" applyBorder="1" applyAlignment="1" applyProtection="1">
      <alignment horizontal="center" vertical="center"/>
      <protection locked="0"/>
    </xf>
    <xf numFmtId="0" fontId="1" fillId="0" borderId="73" xfId="39" applyFont="1" applyBorder="1" applyAlignment="1" applyProtection="1">
      <alignment horizontal="center" vertical="center"/>
      <protection locked="0"/>
    </xf>
    <xf numFmtId="0" fontId="1" fillId="0" borderId="54" xfId="39" applyFont="1" applyBorder="1" applyAlignment="1" applyProtection="1">
      <alignment horizontal="center" vertical="center"/>
      <protection locked="0"/>
    </xf>
    <xf numFmtId="0" fontId="1" fillId="0" borderId="78" xfId="39" applyFont="1" applyBorder="1" applyAlignment="1" applyProtection="1">
      <alignment horizontal="center" vertical="center"/>
      <protection locked="0"/>
    </xf>
    <xf numFmtId="3" fontId="17" fillId="4" borderId="1" xfId="35" applyNumberFormat="1" applyFont="1" applyFill="1" applyBorder="1" applyAlignment="1" applyProtection="1">
      <alignment horizontal="center" vertical="top" textRotation="90" wrapText="1"/>
    </xf>
    <xf numFmtId="168" fontId="9" fillId="8" borderId="1" xfId="46" applyNumberFormat="1" applyFont="1" applyFill="1" applyBorder="1" applyAlignment="1" applyProtection="1">
      <alignment horizontal="right" vertical="center" wrapText="1"/>
    </xf>
    <xf numFmtId="168" fontId="14" fillId="7" borderId="1" xfId="46" applyNumberFormat="1" applyFont="1" applyFill="1" applyBorder="1" applyAlignment="1" applyProtection="1">
      <alignment horizontal="right" vertical="center" wrapText="1"/>
    </xf>
    <xf numFmtId="168" fontId="14" fillId="18" borderId="1" xfId="46" applyNumberFormat="1" applyFont="1" applyFill="1" applyBorder="1" applyAlignment="1" applyProtection="1">
      <alignment horizontal="right" vertical="center" wrapText="1"/>
    </xf>
    <xf numFmtId="4" fontId="14" fillId="19" borderId="1" xfId="46" applyNumberFormat="1" applyFont="1" applyFill="1" applyBorder="1" applyAlignment="1" applyProtection="1">
      <alignment horizontal="right" vertical="center" wrapText="1"/>
    </xf>
    <xf numFmtId="1" fontId="37" fillId="3" borderId="1" xfId="42" applyNumberFormat="1" applyFont="1" applyFill="1" applyBorder="1" applyAlignment="1" applyProtection="1">
      <alignment horizontal="left" vertical="center" wrapText="1"/>
    </xf>
    <xf numFmtId="167" fontId="13" fillId="3" borderId="1" xfId="41" applyNumberFormat="1" applyFont="1" applyFill="1" applyBorder="1" applyAlignment="1" applyProtection="1">
      <alignment horizontal="right" vertical="center"/>
    </xf>
    <xf numFmtId="2" fontId="13" fillId="6" borderId="3" xfId="41" applyNumberFormat="1" applyFont="1" applyFill="1" applyBorder="1" applyAlignment="1" applyProtection="1">
      <alignment horizontal="right" vertical="center"/>
    </xf>
    <xf numFmtId="167" fontId="13" fillId="6" borderId="3" xfId="41" applyNumberFormat="1" applyFont="1" applyFill="1" applyBorder="1" applyAlignment="1" applyProtection="1">
      <alignment horizontal="right" vertical="center"/>
    </xf>
    <xf numFmtId="168" fontId="13" fillId="3" borderId="1" xfId="41" applyNumberFormat="1" applyFont="1" applyFill="1" applyBorder="1" applyAlignment="1" applyProtection="1">
      <alignment vertical="center"/>
    </xf>
    <xf numFmtId="167" fontId="13" fillId="19" borderId="1" xfId="41" applyNumberFormat="1" applyFont="1" applyFill="1" applyBorder="1" applyAlignment="1" applyProtection="1">
      <alignment horizontal="center" vertical="center"/>
    </xf>
    <xf numFmtId="167" fontId="14" fillId="6" borderId="1" xfId="41" applyNumberFormat="1" applyFont="1" applyFill="1" applyBorder="1" applyAlignment="1" applyProtection="1">
      <alignment horizontal="right" vertical="center"/>
    </xf>
    <xf numFmtId="167" fontId="16" fillId="9" borderId="6" xfId="44" applyNumberFormat="1" applyFont="1" applyFill="1" applyBorder="1" applyAlignment="1" applyProtection="1">
      <alignment horizontal="center" vertical="center"/>
    </xf>
    <xf numFmtId="1" fontId="16" fillId="9" borderId="1" xfId="44" applyNumberFormat="1" applyFont="1" applyFill="1" applyBorder="1" applyAlignment="1" applyProtection="1">
      <alignment horizontal="center" vertical="center" wrapText="1"/>
    </xf>
    <xf numFmtId="1" fontId="15" fillId="6" borderId="1" xfId="44" applyNumberFormat="1" applyFont="1" applyFill="1" applyBorder="1" applyAlignment="1" applyProtection="1">
      <alignment horizontal="center" vertical="center" wrapText="1"/>
    </xf>
    <xf numFmtId="1" fontId="15" fillId="4" borderId="1" xfId="44" applyNumberFormat="1" applyFont="1" applyFill="1" applyBorder="1" applyAlignment="1" applyProtection="1">
      <alignment horizontal="center" vertical="center" wrapText="1"/>
    </xf>
    <xf numFmtId="0" fontId="16" fillId="6" borderId="2" xfId="38" applyFont="1" applyFill="1" applyBorder="1" applyAlignment="1" applyProtection="1">
      <alignment horizontal="center" vertical="center"/>
    </xf>
    <xf numFmtId="0" fontId="16" fillId="6" borderId="21" xfId="38" applyFont="1" applyFill="1" applyBorder="1" applyAlignment="1" applyProtection="1">
      <alignment horizontal="center" vertical="center"/>
    </xf>
    <xf numFmtId="0" fontId="16" fillId="6" borderId="56" xfId="38" applyFont="1" applyFill="1" applyBorder="1" applyAlignment="1" applyProtection="1">
      <alignment horizontal="center" vertical="center"/>
    </xf>
    <xf numFmtId="0" fontId="16" fillId="6" borderId="55" xfId="38" applyFont="1" applyFill="1" applyBorder="1" applyAlignment="1" applyProtection="1">
      <alignment horizontal="center" vertical="center"/>
    </xf>
    <xf numFmtId="0" fontId="16" fillId="6" borderId="58" xfId="38" applyFont="1" applyFill="1" applyBorder="1" applyAlignment="1" applyProtection="1">
      <alignment horizontal="center" vertical="center"/>
    </xf>
    <xf numFmtId="1" fontId="16" fillId="6" borderId="43" xfId="38" applyNumberFormat="1" applyFont="1" applyFill="1" applyBorder="1" applyAlignment="1" applyProtection="1">
      <alignment horizontal="center" vertical="center"/>
    </xf>
    <xf numFmtId="0" fontId="16" fillId="6" borderId="39" xfId="38" applyFont="1" applyFill="1" applyBorder="1" applyAlignment="1" applyProtection="1">
      <alignment horizontal="center" vertical="center"/>
    </xf>
    <xf numFmtId="3" fontId="49" fillId="0" borderId="3" xfId="39" applyNumberFormat="1" applyFont="1" applyBorder="1" applyAlignment="1" applyProtection="1">
      <alignment horizontal="center" vertical="center"/>
      <protection locked="0"/>
    </xf>
    <xf numFmtId="3" fontId="51" fillId="0" borderId="6" xfId="39" applyNumberFormat="1" applyFont="1" applyBorder="1" applyAlignment="1" applyProtection="1">
      <alignment horizontal="center" vertical="center"/>
      <protection locked="0"/>
    </xf>
    <xf numFmtId="3" fontId="51" fillId="0" borderId="12" xfId="39" applyNumberFormat="1" applyFont="1" applyBorder="1" applyAlignment="1" applyProtection="1">
      <alignment horizontal="center" vertical="center"/>
      <protection locked="0"/>
    </xf>
    <xf numFmtId="0" fontId="1" fillId="0" borderId="0" xfId="38" applyFont="1" applyBorder="1" applyAlignment="1" applyProtection="1">
      <alignment horizontal="center" vertical="center"/>
      <protection locked="0"/>
    </xf>
    <xf numFmtId="3" fontId="49" fillId="0" borderId="8" xfId="39" applyNumberFormat="1" applyFont="1" applyBorder="1" applyAlignment="1" applyProtection="1">
      <alignment horizontal="center" vertical="center"/>
      <protection locked="0"/>
    </xf>
    <xf numFmtId="0" fontId="49" fillId="0" borderId="4" xfId="39" applyFont="1" applyBorder="1" applyAlignment="1" applyProtection="1">
      <alignment horizontal="center" vertical="center"/>
      <protection locked="0"/>
    </xf>
    <xf numFmtId="0" fontId="49" fillId="0" borderId="11" xfId="39" applyFont="1" applyBorder="1" applyAlignment="1" applyProtection="1">
      <alignment horizontal="center" vertical="center"/>
      <protection locked="0"/>
    </xf>
    <xf numFmtId="0" fontId="49" fillId="0" borderId="7" xfId="39" applyFont="1" applyBorder="1" applyAlignment="1" applyProtection="1">
      <alignment horizontal="center" vertical="center"/>
      <protection locked="0"/>
    </xf>
    <xf numFmtId="0" fontId="1" fillId="6" borderId="11" xfId="39" applyFont="1" applyFill="1" applyBorder="1" applyAlignment="1" applyProtection="1">
      <alignment horizontal="center" vertical="center"/>
    </xf>
    <xf numFmtId="0" fontId="1" fillId="6" borderId="9" xfId="39" applyFont="1" applyFill="1" applyBorder="1" applyAlignment="1" applyProtection="1">
      <alignment horizontal="center" vertical="center"/>
    </xf>
    <xf numFmtId="0" fontId="1" fillId="6" borderId="58" xfId="39" applyFont="1" applyFill="1" applyBorder="1" applyAlignment="1" applyProtection="1">
      <alignment horizontal="center" vertical="center"/>
    </xf>
    <xf numFmtId="0" fontId="1" fillId="6" borderId="50" xfId="39" applyFont="1" applyFill="1" applyBorder="1" applyAlignment="1" applyProtection="1">
      <alignment horizontal="center" vertical="center"/>
    </xf>
    <xf numFmtId="0" fontId="1" fillId="6" borderId="55" xfId="39" applyFont="1" applyFill="1" applyBorder="1" applyAlignment="1" applyProtection="1">
      <alignment horizontal="center" vertical="center"/>
    </xf>
    <xf numFmtId="0" fontId="1" fillId="6" borderId="73" xfId="39" applyFont="1" applyFill="1" applyBorder="1" applyAlignment="1" applyProtection="1">
      <alignment horizontal="center" vertical="center"/>
    </xf>
    <xf numFmtId="0" fontId="1" fillId="6" borderId="56" xfId="39" applyFont="1" applyFill="1" applyBorder="1" applyAlignment="1" applyProtection="1">
      <alignment horizontal="center" vertical="center"/>
    </xf>
    <xf numFmtId="3" fontId="1" fillId="6" borderId="81" xfId="39" applyNumberFormat="1" applyFont="1" applyFill="1" applyBorder="1" applyAlignment="1" applyProtection="1">
      <alignment horizontal="center" vertical="center"/>
    </xf>
    <xf numFmtId="0" fontId="13" fillId="0" borderId="0" xfId="38" applyFont="1" applyProtection="1"/>
    <xf numFmtId="0" fontId="1" fillId="6" borderId="76" xfId="39" applyFont="1" applyFill="1" applyBorder="1" applyAlignment="1" applyProtection="1">
      <alignment horizontal="center" vertical="center"/>
    </xf>
    <xf numFmtId="0" fontId="1" fillId="6" borderId="85" xfId="39" applyFont="1" applyFill="1" applyBorder="1" applyAlignment="1" applyProtection="1">
      <alignment horizontal="center" vertical="center"/>
    </xf>
    <xf numFmtId="3" fontId="49" fillId="6" borderId="84" xfId="39" applyNumberFormat="1" applyFont="1" applyFill="1" applyBorder="1" applyAlignment="1" applyProtection="1">
      <alignment horizontal="center" vertical="center"/>
    </xf>
    <xf numFmtId="3" fontId="49" fillId="6" borderId="76" xfId="39" applyNumberFormat="1" applyFont="1" applyFill="1" applyBorder="1" applyAlignment="1" applyProtection="1">
      <alignment horizontal="center" vertical="center"/>
    </xf>
    <xf numFmtId="3" fontId="49" fillId="6" borderId="75" xfId="39" applyNumberFormat="1" applyFont="1" applyFill="1" applyBorder="1" applyAlignment="1" applyProtection="1">
      <alignment horizontal="center" vertical="center"/>
    </xf>
    <xf numFmtId="0" fontId="16" fillId="2" borderId="43" xfId="38" applyFont="1" applyFill="1" applyBorder="1" applyAlignment="1" applyProtection="1">
      <alignment horizontal="center" vertical="center"/>
    </xf>
    <xf numFmtId="0" fontId="16" fillId="2" borderId="1" xfId="38" applyFont="1" applyFill="1" applyBorder="1" applyAlignment="1" applyProtection="1">
      <alignment horizontal="center" vertical="center"/>
    </xf>
    <xf numFmtId="1" fontId="16" fillId="2" borderId="4" xfId="38" applyNumberFormat="1" applyFont="1" applyFill="1" applyBorder="1" applyAlignment="1" applyProtection="1">
      <alignment horizontal="center" vertical="center"/>
    </xf>
    <xf numFmtId="1" fontId="16" fillId="2" borderId="1" xfId="38" applyNumberFormat="1" applyFont="1" applyFill="1" applyBorder="1" applyAlignment="1" applyProtection="1">
      <alignment horizontal="center" vertical="center"/>
    </xf>
    <xf numFmtId="1" fontId="16" fillId="2" borderId="5" xfId="38" applyNumberFormat="1" applyFont="1" applyFill="1" applyBorder="1" applyAlignment="1" applyProtection="1">
      <alignment horizontal="center" vertical="center"/>
    </xf>
    <xf numFmtId="0" fontId="16" fillId="6" borderId="90" xfId="38" applyFont="1" applyFill="1" applyBorder="1" applyAlignment="1" applyProtection="1">
      <alignment horizontal="center" vertical="center"/>
      <protection locked="0"/>
    </xf>
    <xf numFmtId="1" fontId="16" fillId="6" borderId="38" xfId="38" applyNumberFormat="1" applyFont="1" applyFill="1" applyBorder="1" applyAlignment="1" applyProtection="1">
      <alignment horizontal="center" vertical="center"/>
    </xf>
    <xf numFmtId="167" fontId="16" fillId="6" borderId="39" xfId="38" applyNumberFormat="1" applyFont="1" applyFill="1" applyBorder="1" applyAlignment="1" applyProtection="1">
      <alignment horizontal="center" vertical="center"/>
    </xf>
    <xf numFmtId="1" fontId="16" fillId="2" borderId="7" xfId="38" applyNumberFormat="1" applyFont="1" applyFill="1" applyBorder="1" applyAlignment="1" applyProtection="1">
      <alignment horizontal="center" vertical="center"/>
    </xf>
    <xf numFmtId="1" fontId="16" fillId="6" borderId="56" xfId="38" applyNumberFormat="1" applyFont="1" applyFill="1" applyBorder="1" applyAlignment="1" applyProtection="1">
      <alignment horizontal="center" vertical="center"/>
    </xf>
    <xf numFmtId="1" fontId="16" fillId="6" borderId="55" xfId="38" applyNumberFormat="1" applyFont="1" applyFill="1" applyBorder="1" applyAlignment="1" applyProtection="1">
      <alignment horizontal="center" vertical="center"/>
    </xf>
    <xf numFmtId="1" fontId="16" fillId="6" borderId="58" xfId="38" applyNumberFormat="1" applyFont="1" applyFill="1" applyBorder="1" applyAlignment="1" applyProtection="1">
      <alignment horizontal="center" vertical="center"/>
    </xf>
    <xf numFmtId="0" fontId="53" fillId="0" borderId="77" xfId="47" applyFont="1" applyBorder="1" applyAlignment="1" applyProtection="1">
      <alignment horizontal="center" vertical="center"/>
    </xf>
    <xf numFmtId="0" fontId="53" fillId="0" borderId="103" xfId="47" applyFont="1" applyBorder="1" applyAlignment="1" applyProtection="1">
      <alignment horizontal="center" vertical="center"/>
    </xf>
    <xf numFmtId="9" fontId="53" fillId="6" borderId="75" xfId="47" applyNumberFormat="1" applyFont="1" applyFill="1" applyBorder="1" applyAlignment="1" applyProtection="1">
      <alignment horizontal="center" vertical="center"/>
    </xf>
    <xf numFmtId="0" fontId="53" fillId="0" borderId="100" xfId="47" applyFont="1" applyBorder="1" applyAlignment="1" applyProtection="1">
      <alignment horizontal="center" vertical="center"/>
    </xf>
    <xf numFmtId="0" fontId="1" fillId="2" borderId="23" xfId="43" applyFont="1" applyFill="1" applyBorder="1" applyAlignment="1" applyProtection="1">
      <alignment horizontal="center" vertical="center" wrapText="1"/>
      <protection locked="0"/>
    </xf>
    <xf numFmtId="0" fontId="1" fillId="2" borderId="43" xfId="43" applyFont="1" applyFill="1" applyBorder="1" applyAlignment="1" applyProtection="1">
      <alignment horizontal="center" vertical="center" wrapText="1"/>
      <protection locked="0"/>
    </xf>
    <xf numFmtId="0" fontId="1" fillId="6" borderId="40" xfId="49" applyFont="1" applyFill="1" applyBorder="1" applyAlignment="1" applyProtection="1">
      <alignment horizontal="center" vertical="center" wrapText="1"/>
    </xf>
    <xf numFmtId="0" fontId="1" fillId="0" borderId="45" xfId="49" applyFont="1" applyBorder="1" applyAlignment="1" applyProtection="1">
      <alignment horizontal="center" vertical="center" wrapText="1"/>
      <protection locked="0"/>
    </xf>
    <xf numFmtId="0" fontId="53" fillId="6" borderId="56" xfId="49" applyFont="1" applyFill="1" applyBorder="1" applyAlignment="1" applyProtection="1">
      <alignment horizontal="center" vertical="center" wrapText="1"/>
    </xf>
    <xf numFmtId="0" fontId="53" fillId="6" borderId="81" xfId="49" applyFont="1" applyFill="1" applyBorder="1" applyAlignment="1" applyProtection="1">
      <alignment horizontal="center" vertical="center" wrapText="1"/>
    </xf>
    <xf numFmtId="0" fontId="1" fillId="6" borderId="53" xfId="49" applyFont="1" applyFill="1" applyBorder="1" applyAlignment="1" applyProtection="1">
      <alignment horizontal="center" vertical="center" wrapText="1"/>
    </xf>
    <xf numFmtId="0" fontId="1" fillId="6" borderId="47" xfId="49" applyFont="1" applyFill="1" applyBorder="1" applyAlignment="1" applyProtection="1">
      <alignment horizontal="center" vertical="center" wrapText="1"/>
    </xf>
    <xf numFmtId="1" fontId="47" fillId="2" borderId="17" xfId="49" applyNumberFormat="1" applyFont="1" applyFill="1" applyBorder="1" applyAlignment="1" applyProtection="1">
      <alignment horizontal="center" vertical="center" wrapText="1"/>
      <protection locked="0"/>
    </xf>
    <xf numFmtId="1" fontId="47" fillId="2" borderId="94" xfId="49" applyNumberFormat="1" applyFont="1" applyFill="1" applyBorder="1" applyAlignment="1" applyProtection="1">
      <alignment horizontal="center" vertical="center" wrapText="1"/>
      <protection locked="0"/>
    </xf>
    <xf numFmtId="1" fontId="57" fillId="2" borderId="95" xfId="49" applyNumberFormat="1" applyFont="1" applyFill="1" applyBorder="1" applyAlignment="1" applyProtection="1">
      <alignment horizontal="center" vertical="center" wrapText="1"/>
      <protection locked="0"/>
    </xf>
    <xf numFmtId="1" fontId="47" fillId="2" borderId="63" xfId="49" applyNumberFormat="1" applyFont="1" applyFill="1" applyBorder="1" applyAlignment="1" applyProtection="1">
      <alignment horizontal="center" vertical="center" wrapText="1"/>
      <protection locked="0"/>
    </xf>
    <xf numFmtId="1" fontId="47" fillId="2" borderId="1" xfId="49" applyNumberFormat="1" applyFont="1" applyFill="1" applyBorder="1" applyAlignment="1" applyProtection="1">
      <alignment horizontal="center" vertical="center" wrapText="1"/>
      <protection locked="0"/>
    </xf>
    <xf numFmtId="1" fontId="57" fillId="2" borderId="4" xfId="49" applyNumberFormat="1" applyFont="1" applyFill="1" applyBorder="1" applyAlignment="1" applyProtection="1">
      <alignment horizontal="center" vertical="center" wrapText="1"/>
      <protection locked="0"/>
    </xf>
    <xf numFmtId="1" fontId="47" fillId="2" borderId="41" xfId="49" applyNumberFormat="1" applyFont="1" applyFill="1" applyBorder="1" applyAlignment="1" applyProtection="1">
      <alignment horizontal="center" vertical="center" wrapText="1"/>
      <protection locked="0"/>
    </xf>
    <xf numFmtId="1" fontId="47" fillId="2" borderId="15" xfId="49" applyNumberFormat="1" applyFont="1" applyFill="1" applyBorder="1" applyAlignment="1" applyProtection="1">
      <alignment horizontal="center" vertical="center" wrapText="1"/>
      <protection locked="0"/>
    </xf>
    <xf numFmtId="1" fontId="57" fillId="2" borderId="9" xfId="49" applyNumberFormat="1" applyFont="1" applyFill="1" applyBorder="1" applyAlignment="1" applyProtection="1">
      <alignment horizontal="center" vertical="center" wrapText="1"/>
      <protection locked="0"/>
    </xf>
    <xf numFmtId="1" fontId="57" fillId="6" borderId="83" xfId="49" applyNumberFormat="1" applyFont="1" applyFill="1" applyBorder="1" applyAlignment="1" applyProtection="1">
      <alignment horizontal="center" vertical="center" wrapText="1"/>
    </xf>
    <xf numFmtId="1" fontId="57" fillId="6" borderId="77" xfId="49" applyNumberFormat="1" applyFont="1" applyFill="1" applyBorder="1" applyAlignment="1" applyProtection="1">
      <alignment horizontal="center" vertical="center" wrapText="1"/>
    </xf>
    <xf numFmtId="1" fontId="57" fillId="6" borderId="85" xfId="49" applyNumberFormat="1" applyFont="1" applyFill="1" applyBorder="1" applyAlignment="1" applyProtection="1">
      <alignment horizontal="center" vertical="center" wrapText="1"/>
    </xf>
    <xf numFmtId="1" fontId="47" fillId="6" borderId="81" xfId="49" applyNumberFormat="1" applyFont="1" applyFill="1" applyBorder="1" applyAlignment="1" applyProtection="1">
      <alignment horizontal="center" vertical="center" wrapText="1"/>
    </xf>
    <xf numFmtId="1" fontId="47" fillId="6" borderId="20" xfId="49" applyNumberFormat="1" applyFont="1" applyFill="1" applyBorder="1" applyAlignment="1" applyProtection="1">
      <alignment horizontal="center" vertical="center" wrapText="1"/>
    </xf>
    <xf numFmtId="1" fontId="47" fillId="6" borderId="55" xfId="49" applyNumberFormat="1" applyFont="1" applyFill="1" applyBorder="1" applyAlignment="1" applyProtection="1">
      <alignment horizontal="center" vertical="center" wrapText="1"/>
    </xf>
    <xf numFmtId="1" fontId="47" fillId="6" borderId="21" xfId="49" applyNumberFormat="1" applyFont="1" applyFill="1" applyBorder="1" applyAlignment="1" applyProtection="1">
      <alignment horizontal="center" vertical="center" wrapText="1"/>
    </xf>
    <xf numFmtId="3" fontId="17" fillId="4" borderId="1" xfId="35" applyNumberFormat="1" applyFont="1" applyFill="1" applyBorder="1" applyAlignment="1" applyProtection="1">
      <alignment horizontal="center" vertical="top" textRotation="90" wrapText="1"/>
      <protection locked="0"/>
    </xf>
    <xf numFmtId="3" fontId="17" fillId="5" borderId="1" xfId="35" applyNumberFormat="1" applyFont="1" applyFill="1" applyBorder="1" applyAlignment="1" applyProtection="1">
      <alignment horizontal="center" vertical="top" textRotation="90" wrapText="1"/>
      <protection locked="0"/>
    </xf>
    <xf numFmtId="4" fontId="17" fillId="3" borderId="1" xfId="35" applyNumberFormat="1" applyFont="1" applyFill="1" applyBorder="1" applyAlignment="1" applyProtection="1">
      <alignment horizontal="center" vertical="top" textRotation="90" wrapText="1"/>
      <protection locked="0"/>
    </xf>
    <xf numFmtId="4" fontId="17" fillId="16" borderId="1" xfId="35" applyNumberFormat="1" applyFont="1" applyFill="1" applyBorder="1" applyAlignment="1" applyProtection="1">
      <alignment horizontal="right" vertical="top" textRotation="90" wrapText="1"/>
      <protection locked="0"/>
    </xf>
    <xf numFmtId="168" fontId="17" fillId="10" borderId="1" xfId="34" applyNumberFormat="1" applyFont="1" applyFill="1" applyBorder="1" applyAlignment="1" applyProtection="1">
      <alignment horizontal="center" vertical="top" textRotation="90" wrapText="1"/>
      <protection locked="0"/>
    </xf>
    <xf numFmtId="0" fontId="53" fillId="0" borderId="23" xfId="49" applyFont="1" applyBorder="1" applyAlignment="1" applyProtection="1">
      <alignment horizontal="center" vertical="center" wrapText="1"/>
      <protection locked="0"/>
    </xf>
    <xf numFmtId="0" fontId="53" fillId="0" borderId="92" xfId="49" applyFont="1" applyBorder="1" applyAlignment="1" applyProtection="1">
      <alignment horizontal="center" vertical="center" wrapText="1"/>
      <protection locked="0"/>
    </xf>
    <xf numFmtId="0" fontId="53" fillId="0" borderId="92" xfId="49" applyFont="1" applyBorder="1" applyAlignment="1" applyProtection="1">
      <alignment horizontal="left" vertical="center" wrapText="1"/>
      <protection locked="0"/>
    </xf>
    <xf numFmtId="0" fontId="53" fillId="2" borderId="92" xfId="49" applyFont="1" applyFill="1" applyBorder="1" applyAlignment="1" applyProtection="1">
      <alignment horizontal="center" vertical="center" wrapText="1"/>
      <protection locked="0"/>
    </xf>
    <xf numFmtId="0" fontId="53" fillId="6" borderId="92" xfId="49" applyFont="1" applyFill="1" applyBorder="1" applyAlignment="1" applyProtection="1">
      <alignment horizontal="center" vertical="center" wrapText="1"/>
      <protection locked="0"/>
    </xf>
    <xf numFmtId="0" fontId="53" fillId="6" borderId="24" xfId="49" applyFont="1" applyFill="1" applyBorder="1" applyAlignment="1" applyProtection="1">
      <alignment horizontal="center" vertical="center" wrapText="1"/>
      <protection locked="0"/>
    </xf>
    <xf numFmtId="0" fontId="53" fillId="0" borderId="38" xfId="49" applyFont="1" applyBorder="1" applyAlignment="1" applyProtection="1">
      <alignment horizontal="center" vertical="center" wrapText="1"/>
      <protection locked="0"/>
    </xf>
    <xf numFmtId="0" fontId="53" fillId="0" borderId="3" xfId="49" applyFont="1" applyBorder="1" applyAlignment="1" applyProtection="1">
      <alignment horizontal="center" vertical="center" wrapText="1"/>
      <protection locked="0"/>
    </xf>
    <xf numFmtId="0" fontId="53" fillId="0" borderId="1" xfId="49" applyFont="1" applyBorder="1" applyAlignment="1" applyProtection="1">
      <alignment horizontal="center" vertical="center" wrapText="1"/>
      <protection locked="0"/>
    </xf>
    <xf numFmtId="0" fontId="53" fillId="0" borderId="3" xfId="49" applyFont="1" applyBorder="1" applyAlignment="1" applyProtection="1">
      <alignment horizontal="left" vertical="center" wrapText="1"/>
      <protection locked="0"/>
    </xf>
    <xf numFmtId="0" fontId="53" fillId="2" borderId="1" xfId="49" applyFont="1" applyFill="1" applyBorder="1" applyAlignment="1" applyProtection="1">
      <alignment horizontal="center" vertical="center" wrapText="1"/>
      <protection locked="0"/>
    </xf>
    <xf numFmtId="0" fontId="53" fillId="6" borderId="1" xfId="49" applyFont="1" applyFill="1" applyBorder="1" applyAlignment="1" applyProtection="1">
      <alignment horizontal="center" vertical="center" wrapText="1"/>
      <protection locked="0"/>
    </xf>
    <xf numFmtId="0" fontId="53" fillId="6" borderId="44" xfId="49" applyFont="1" applyFill="1" applyBorder="1" applyAlignment="1" applyProtection="1">
      <alignment horizontal="center" vertical="center" wrapText="1"/>
      <protection locked="0"/>
    </xf>
    <xf numFmtId="0" fontId="53" fillId="0" borderId="43" xfId="49" applyFont="1" applyBorder="1" applyAlignment="1" applyProtection="1">
      <alignment horizontal="center" vertical="center" wrapText="1"/>
      <protection locked="0"/>
    </xf>
    <xf numFmtId="0" fontId="53" fillId="0" borderId="1" xfId="49" applyFont="1" applyBorder="1" applyAlignment="1" applyProtection="1">
      <alignment horizontal="left" vertical="center" wrapText="1"/>
      <protection locked="0"/>
    </xf>
    <xf numFmtId="0" fontId="53" fillId="2" borderId="3" xfId="49" applyFont="1" applyFill="1" applyBorder="1" applyAlignment="1" applyProtection="1">
      <alignment horizontal="center" vertical="center" wrapText="1"/>
      <protection locked="0"/>
    </xf>
    <xf numFmtId="0" fontId="53" fillId="6" borderId="3" xfId="49" applyFont="1" applyFill="1" applyBorder="1" applyAlignment="1" applyProtection="1">
      <alignment horizontal="center" vertical="center" wrapText="1"/>
      <protection locked="0"/>
    </xf>
    <xf numFmtId="0" fontId="53" fillId="6" borderId="39" xfId="49" applyFont="1" applyFill="1" applyBorder="1" applyAlignment="1" applyProtection="1">
      <alignment horizontal="center" vertical="center" wrapText="1"/>
      <protection locked="0"/>
    </xf>
    <xf numFmtId="2" fontId="13" fillId="3" borderId="1" xfId="41" applyNumberFormat="1" applyFont="1" applyFill="1" applyBorder="1" applyAlignment="1" applyProtection="1">
      <alignment horizontal="right" vertical="center"/>
      <protection locked="0"/>
    </xf>
    <xf numFmtId="2" fontId="13" fillId="9" borderId="1" xfId="41" applyNumberFormat="1" applyFont="1" applyFill="1" applyBorder="1" applyAlignment="1" applyProtection="1">
      <alignment horizontal="right" vertical="center"/>
      <protection locked="0"/>
    </xf>
    <xf numFmtId="167" fontId="2" fillId="2" borderId="4" xfId="42" applyNumberFormat="1" applyFont="1" applyFill="1" applyBorder="1" applyAlignment="1" applyProtection="1">
      <alignment horizontal="center" vertical="center"/>
      <protection locked="0"/>
    </xf>
    <xf numFmtId="167" fontId="17" fillId="3" borderId="1" xfId="42" applyNumberFormat="1" applyFont="1" applyFill="1" applyBorder="1" applyAlignment="1" applyProtection="1">
      <alignment horizontal="left" vertical="center" wrapText="1"/>
    </xf>
    <xf numFmtId="0" fontId="1" fillId="6" borderId="56" xfId="0" applyFont="1" applyFill="1" applyBorder="1" applyAlignment="1" applyProtection="1">
      <alignment horizontal="center" vertical="center"/>
    </xf>
    <xf numFmtId="0" fontId="1" fillId="6" borderId="20" xfId="0" applyFont="1" applyFill="1" applyBorder="1" applyAlignment="1" applyProtection="1">
      <alignment horizontal="center" vertical="center"/>
    </xf>
    <xf numFmtId="0" fontId="1" fillId="6" borderId="58" xfId="0" applyFont="1" applyFill="1" applyBorder="1" applyAlignment="1" applyProtection="1">
      <alignment horizontal="center" vertical="center"/>
    </xf>
    <xf numFmtId="0" fontId="1" fillId="0" borderId="84" xfId="40" applyFont="1" applyBorder="1" applyAlignment="1" applyProtection="1">
      <alignment horizontal="center" vertical="center"/>
      <protection locked="0"/>
    </xf>
    <xf numFmtId="0" fontId="1" fillId="6" borderId="79" xfId="40" applyFont="1" applyFill="1" applyBorder="1" applyAlignment="1" applyProtection="1">
      <alignment horizontal="center" vertical="center"/>
    </xf>
    <xf numFmtId="0" fontId="2" fillId="0" borderId="0" xfId="50" applyFont="1">
      <alignment horizontal="left" indent="1"/>
    </xf>
    <xf numFmtId="0" fontId="18" fillId="0" borderId="0" xfId="50" applyFont="1">
      <alignment horizontal="left" indent="1"/>
    </xf>
    <xf numFmtId="0" fontId="18" fillId="0" borderId="47" xfId="50" applyFont="1" applyBorder="1" applyAlignment="1">
      <alignment horizontal="left" vertical="center" wrapText="1"/>
    </xf>
    <xf numFmtId="0" fontId="18" fillId="0" borderId="78" xfId="50" applyFont="1" applyBorder="1" applyAlignment="1">
      <alignment horizontal="left" vertical="center" wrapText="1"/>
    </xf>
    <xf numFmtId="0" fontId="18" fillId="0" borderId="46" xfId="50" applyFont="1" applyBorder="1" applyAlignment="1">
      <alignment horizontal="left" vertical="center" wrapText="1"/>
    </xf>
    <xf numFmtId="0" fontId="18" fillId="0" borderId="44" xfId="50" applyFont="1" applyBorder="1" applyAlignment="1">
      <alignment horizontal="left" vertical="center" wrapText="1"/>
    </xf>
    <xf numFmtId="0" fontId="18" fillId="0" borderId="4" xfId="50" applyFont="1" applyBorder="1" applyAlignment="1">
      <alignment horizontal="left" vertical="center" wrapText="1"/>
    </xf>
    <xf numFmtId="0" fontId="18" fillId="0" borderId="1" xfId="50" applyFont="1" applyBorder="1" applyAlignment="1">
      <alignment horizontal="left" vertical="center" wrapText="1"/>
    </xf>
    <xf numFmtId="0" fontId="13" fillId="22" borderId="1" xfId="50" applyFont="1" applyFill="1" applyBorder="1" applyAlignment="1">
      <alignment horizontal="center"/>
    </xf>
    <xf numFmtId="0" fontId="13" fillId="22" borderId="44" xfId="50" applyFont="1" applyFill="1" applyBorder="1" applyAlignment="1">
      <alignment horizontal="center"/>
    </xf>
    <xf numFmtId="0" fontId="2" fillId="22" borderId="56" xfId="0" applyFont="1" applyFill="1" applyBorder="1" applyAlignment="1" applyProtection="1">
      <alignment horizontal="center" vertical="center"/>
      <protection locked="0"/>
    </xf>
    <xf numFmtId="0" fontId="2" fillId="22" borderId="55" xfId="0" applyFont="1" applyFill="1" applyBorder="1" applyAlignment="1" applyProtection="1">
      <alignment horizontal="center" vertical="center"/>
      <protection locked="0"/>
    </xf>
    <xf numFmtId="0" fontId="2" fillId="22" borderId="58" xfId="0" applyFont="1" applyFill="1" applyBorder="1" applyAlignment="1" applyProtection="1">
      <alignment horizontal="center" vertical="center"/>
      <protection locked="0"/>
    </xf>
    <xf numFmtId="0" fontId="1" fillId="0" borderId="74" xfId="39" applyFont="1" applyBorder="1" applyAlignment="1" applyProtection="1">
      <alignment horizontal="center" vertical="center"/>
      <protection locked="0"/>
    </xf>
    <xf numFmtId="0" fontId="16" fillId="6" borderId="57" xfId="38" applyFont="1" applyFill="1" applyBorder="1" applyAlignment="1" applyProtection="1">
      <alignment horizontal="center" vertical="center"/>
    </xf>
    <xf numFmtId="0" fontId="16" fillId="2" borderId="4" xfId="38" applyFont="1" applyFill="1" applyBorder="1" applyAlignment="1" applyProtection="1">
      <alignment horizontal="center" vertical="center"/>
    </xf>
    <xf numFmtId="3" fontId="8" fillId="0" borderId="0" xfId="51" applyNumberFormat="1" applyFont="1" applyFill="1" applyBorder="1" applyAlignment="1">
      <alignment horizontal="center" textRotation="90"/>
    </xf>
    <xf numFmtId="0" fontId="42" fillId="0" borderId="0" xfId="50" applyFont="1" applyFill="1" applyBorder="1" applyAlignment="1">
      <alignment horizontal="center" vertical="center"/>
    </xf>
    <xf numFmtId="0" fontId="8" fillId="0" borderId="0" xfId="50" applyFont="1" applyFill="1" applyBorder="1">
      <alignment horizontal="left" indent="1"/>
    </xf>
    <xf numFmtId="0" fontId="17" fillId="0" borderId="0" xfId="50" applyFont="1" applyFill="1" applyAlignment="1">
      <alignment vertical="center"/>
    </xf>
    <xf numFmtId="0" fontId="2" fillId="0" borderId="4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1" xfId="0" quotePrefix="1" applyFont="1" applyBorder="1" applyAlignment="1">
      <alignment horizontal="center" vertical="center" wrapText="1"/>
    </xf>
    <xf numFmtId="0" fontId="2" fillId="0" borderId="46" xfId="0" applyFont="1" applyBorder="1" applyAlignment="1">
      <alignment horizontal="center" vertical="center" wrapText="1"/>
    </xf>
    <xf numFmtId="0" fontId="2" fillId="0" borderId="47" xfId="0" applyFont="1" applyBorder="1" applyAlignment="1">
      <alignment horizontal="center" vertical="center" wrapText="1"/>
    </xf>
    <xf numFmtId="0" fontId="2" fillId="0" borderId="81" xfId="0" applyFont="1" applyBorder="1" applyAlignment="1">
      <alignment horizontal="center" vertical="center" wrapText="1"/>
    </xf>
    <xf numFmtId="0" fontId="27" fillId="2" borderId="0" xfId="33" applyFont="1" applyFill="1" applyAlignment="1" applyProtection="1">
      <alignment horizontal="left" vertical="center"/>
      <protection locked="0"/>
    </xf>
    <xf numFmtId="0" fontId="2" fillId="22" borderId="92" xfId="0" applyFont="1" applyFill="1" applyBorder="1" applyAlignment="1">
      <alignment horizontal="center" vertical="center" wrapText="1"/>
    </xf>
    <xf numFmtId="0" fontId="2" fillId="22" borderId="24" xfId="0" applyFont="1" applyFill="1" applyBorder="1" applyAlignment="1">
      <alignment horizontal="center" vertical="center" wrapText="1"/>
    </xf>
    <xf numFmtId="0" fontId="53" fillId="0" borderId="43" xfId="38" applyFont="1" applyBorder="1" applyAlignment="1" applyProtection="1">
      <alignment horizontal="center"/>
      <protection locked="0"/>
    </xf>
    <xf numFmtId="0" fontId="53" fillId="0" borderId="45" xfId="38" applyFont="1" applyBorder="1" applyAlignment="1" applyProtection="1">
      <alignment horizontal="center"/>
      <protection locked="0"/>
    </xf>
    <xf numFmtId="49" fontId="59" fillId="22" borderId="1" xfId="53" applyNumberFormat="1" applyFont="1" applyFill="1" applyBorder="1" applyAlignment="1">
      <alignment horizontal="center" vertical="center" wrapText="1"/>
    </xf>
    <xf numFmtId="49" fontId="59" fillId="22" borderId="4" xfId="53" applyNumberFormat="1" applyFont="1" applyFill="1" applyBorder="1" applyAlignment="1">
      <alignment horizontal="center" vertical="center" wrapText="1"/>
    </xf>
    <xf numFmtId="0" fontId="63" fillId="22" borderId="43" xfId="53" applyFont="1" applyFill="1" applyBorder="1" applyAlignment="1">
      <alignment horizontal="center" vertical="center"/>
    </xf>
    <xf numFmtId="0" fontId="64" fillId="22" borderId="1" xfId="53" applyFont="1" applyFill="1" applyBorder="1" applyAlignment="1">
      <alignment horizontal="left" vertical="center" wrapText="1"/>
    </xf>
    <xf numFmtId="0" fontId="63" fillId="0" borderId="1" xfId="53" applyFont="1" applyFill="1" applyBorder="1" applyAlignment="1" applyProtection="1">
      <alignment horizontal="center" vertical="center" wrapText="1"/>
      <protection locked="0"/>
    </xf>
    <xf numFmtId="0" fontId="63" fillId="0" borderId="4" xfId="53" applyFont="1" applyFill="1" applyBorder="1" applyAlignment="1" applyProtection="1">
      <alignment horizontal="center" vertical="center" wrapText="1"/>
      <protection locked="0"/>
    </xf>
    <xf numFmtId="0" fontId="63" fillId="0" borderId="84" xfId="53" applyFont="1" applyFill="1" applyBorder="1" applyAlignment="1">
      <alignment horizontal="center" vertical="center" wrapText="1"/>
    </xf>
    <xf numFmtId="0" fontId="64" fillId="22" borderId="1" xfId="53" applyFont="1" applyFill="1" applyBorder="1" applyAlignment="1">
      <alignment wrapText="1"/>
    </xf>
    <xf numFmtId="0" fontId="63" fillId="22" borderId="1" xfId="53" applyFont="1" applyFill="1" applyBorder="1" applyAlignment="1">
      <alignment wrapText="1"/>
    </xf>
    <xf numFmtId="0" fontId="63" fillId="0" borderId="1" xfId="53" applyFont="1" applyBorder="1" applyAlignment="1" applyProtection="1">
      <alignment horizontal="center" vertical="center" wrapText="1"/>
      <protection locked="0"/>
    </xf>
    <xf numFmtId="0" fontId="63" fillId="0" borderId="4" xfId="53" applyFont="1" applyBorder="1" applyAlignment="1" applyProtection="1">
      <alignment horizontal="center" vertical="center" wrapText="1"/>
      <protection locked="0"/>
    </xf>
    <xf numFmtId="0" fontId="63" fillId="22" borderId="5" xfId="53" applyFont="1" applyFill="1" applyBorder="1" applyAlignment="1">
      <alignment wrapText="1"/>
    </xf>
    <xf numFmtId="0" fontId="63" fillId="0" borderId="55" xfId="53" applyFont="1" applyBorder="1" applyAlignment="1">
      <alignment horizontal="center" vertical="center" wrapText="1"/>
    </xf>
    <xf numFmtId="0" fontId="63" fillId="0" borderId="57" xfId="53" applyFont="1" applyBorder="1" applyAlignment="1">
      <alignment horizontal="center" vertical="center" wrapText="1"/>
    </xf>
    <xf numFmtId="0" fontId="63" fillId="0" borderId="81" xfId="53" applyFont="1" applyBorder="1" applyAlignment="1">
      <alignment horizontal="center" vertical="center" wrapText="1"/>
    </xf>
    <xf numFmtId="0" fontId="63" fillId="0" borderId="0" xfId="53" applyFont="1"/>
    <xf numFmtId="0" fontId="53" fillId="21" borderId="23" xfId="38" applyFont="1" applyFill="1" applyBorder="1" applyAlignment="1" applyProtection="1">
      <alignment wrapText="1"/>
      <protection locked="0"/>
    </xf>
    <xf numFmtId="0" fontId="67" fillId="2" borderId="0" xfId="43" applyFont="1" applyFill="1" applyBorder="1" applyAlignment="1" applyProtection="1">
      <alignment horizontal="left" vertical="center"/>
      <protection locked="0"/>
    </xf>
    <xf numFmtId="0" fontId="67" fillId="0" borderId="16" xfId="0" applyFont="1" applyBorder="1" applyAlignment="1" applyProtection="1">
      <alignment vertical="center"/>
      <protection locked="0"/>
    </xf>
    <xf numFmtId="0" fontId="2" fillId="22" borderId="23" xfId="52" applyFont="1" applyFill="1" applyBorder="1" applyAlignment="1">
      <alignment horizontal="center" vertical="center" wrapText="1"/>
    </xf>
    <xf numFmtId="0" fontId="2" fillId="22" borderId="92" xfId="52" applyFont="1" applyFill="1" applyBorder="1" applyAlignment="1">
      <alignment horizontal="center" vertical="center" wrapText="1"/>
    </xf>
    <xf numFmtId="0" fontId="2" fillId="0" borderId="1" xfId="52" applyFont="1" applyFill="1" applyBorder="1" applyAlignment="1">
      <alignment horizontal="center" vertical="center" wrapText="1"/>
    </xf>
    <xf numFmtId="0" fontId="2" fillId="0" borderId="81" xfId="52" applyFont="1" applyFill="1" applyBorder="1" applyAlignment="1">
      <alignment horizontal="center" vertical="center" wrapText="1"/>
    </xf>
    <xf numFmtId="0" fontId="2" fillId="0" borderId="0" xfId="0" applyFont="1" applyAlignment="1">
      <alignment horizontal="left" indent="1"/>
    </xf>
    <xf numFmtId="0" fontId="8" fillId="22" borderId="92" xfId="0" applyFont="1" applyFill="1" applyBorder="1" applyAlignment="1">
      <alignment horizontal="center" vertical="center" wrapText="1"/>
    </xf>
    <xf numFmtId="0" fontId="18" fillId="0" borderId="1" xfId="0" applyFont="1" applyBorder="1" applyAlignment="1">
      <alignment horizontal="left" vertical="center" wrapText="1"/>
    </xf>
    <xf numFmtId="0" fontId="18" fillId="0" borderId="44" xfId="0" applyFont="1" applyBorder="1" applyAlignment="1">
      <alignment horizontal="left" vertical="center" wrapText="1"/>
    </xf>
    <xf numFmtId="0" fontId="18" fillId="0" borderId="46" xfId="0" applyFont="1" applyBorder="1" applyAlignment="1">
      <alignment horizontal="left" vertical="center" wrapText="1"/>
    </xf>
    <xf numFmtId="0" fontId="2" fillId="0" borderId="43"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2" fillId="0" borderId="45" xfId="0" applyFont="1" applyFill="1" applyBorder="1" applyAlignment="1">
      <alignment horizontal="center" vertical="center" wrapText="1"/>
    </xf>
    <xf numFmtId="0" fontId="2" fillId="0" borderId="46" xfId="0" applyFont="1" applyFill="1" applyBorder="1" applyAlignment="1">
      <alignment horizontal="center" vertical="center" wrapText="1"/>
    </xf>
    <xf numFmtId="0" fontId="2" fillId="0" borderId="47"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57" xfId="0" applyFont="1" applyFill="1" applyBorder="1" applyAlignment="1">
      <alignment horizontal="center" vertical="center" wrapText="1"/>
    </xf>
    <xf numFmtId="0" fontId="2" fillId="0" borderId="58" xfId="0" applyFont="1" applyFill="1" applyBorder="1" applyAlignment="1">
      <alignment horizontal="center" vertical="center" wrapText="1"/>
    </xf>
    <xf numFmtId="0" fontId="2" fillId="0" borderId="81" xfId="0" applyFont="1" applyFill="1" applyBorder="1" applyAlignment="1">
      <alignment horizontal="center" vertical="center" wrapText="1"/>
    </xf>
    <xf numFmtId="0" fontId="2" fillId="22" borderId="38" xfId="0" applyFont="1" applyFill="1" applyBorder="1" applyAlignment="1">
      <alignment horizontal="center" vertical="center" wrapText="1"/>
    </xf>
    <xf numFmtId="0" fontId="2" fillId="22" borderId="3" xfId="0" applyFont="1" applyFill="1" applyBorder="1" applyAlignment="1">
      <alignment horizontal="center" vertical="center" wrapText="1"/>
    </xf>
    <xf numFmtId="0" fontId="2" fillId="22" borderId="39" xfId="0" applyFont="1" applyFill="1" applyBorder="1" applyAlignment="1">
      <alignment horizontal="center" vertical="center" wrapText="1"/>
    </xf>
    <xf numFmtId="0" fontId="2" fillId="0" borderId="23" xfId="30" applyFont="1" applyFill="1" applyBorder="1" applyAlignment="1" applyProtection="1">
      <alignment horizontal="center" vertical="center" wrapText="1"/>
      <protection locked="0"/>
    </xf>
    <xf numFmtId="0" fontId="2" fillId="0" borderId="1" xfId="30" applyFont="1" applyFill="1" applyBorder="1" applyAlignment="1" applyProtection="1">
      <alignment horizontal="center" vertical="center" wrapText="1"/>
      <protection locked="0"/>
    </xf>
    <xf numFmtId="0" fontId="2" fillId="24" borderId="84" xfId="30" applyFont="1" applyFill="1" applyBorder="1" applyAlignment="1" applyProtection="1">
      <alignment vertical="center"/>
      <protection locked="0"/>
    </xf>
    <xf numFmtId="2" fontId="2" fillId="6" borderId="0" xfId="30" applyNumberFormat="1" applyFont="1" applyFill="1" applyBorder="1" applyAlignment="1" applyProtection="1">
      <alignment horizontal="center" vertical="center"/>
      <protection hidden="1"/>
    </xf>
    <xf numFmtId="0" fontId="2" fillId="6" borderId="5" xfId="30" applyFont="1" applyFill="1" applyBorder="1" applyAlignment="1" applyProtection="1">
      <alignment horizontal="center"/>
      <protection hidden="1"/>
    </xf>
    <xf numFmtId="0" fontId="2" fillId="0" borderId="75" xfId="30" applyFont="1" applyFill="1" applyBorder="1" applyAlignment="1" applyProtection="1">
      <alignment horizontal="center" vertical="center"/>
      <protection locked="0"/>
    </xf>
    <xf numFmtId="0" fontId="8" fillId="0" borderId="19" xfId="30" applyFont="1" applyFill="1" applyBorder="1" applyAlignment="1" applyProtection="1">
      <alignment horizontal="left"/>
      <protection locked="0"/>
    </xf>
    <xf numFmtId="0" fontId="2" fillId="0" borderId="3" xfId="30" applyFont="1" applyFill="1" applyBorder="1" applyAlignment="1" applyProtection="1">
      <alignment horizontal="center" vertical="center" wrapText="1"/>
      <protection hidden="1"/>
    </xf>
    <xf numFmtId="0" fontId="8" fillId="0" borderId="77" xfId="30" applyFont="1" applyFill="1" applyBorder="1" applyAlignment="1" applyProtection="1">
      <alignment horizontal="left"/>
      <protection locked="0"/>
    </xf>
    <xf numFmtId="0" fontId="2" fillId="0" borderId="1" xfId="30" applyFont="1" applyFill="1" applyBorder="1" applyAlignment="1" applyProtection="1">
      <alignment horizontal="center" vertical="center" wrapText="1"/>
      <protection hidden="1"/>
    </xf>
    <xf numFmtId="0" fontId="8" fillId="0" borderId="42" xfId="30" applyFont="1" applyFill="1" applyBorder="1" applyAlignment="1" applyProtection="1">
      <alignment horizontal="left"/>
      <protection locked="0"/>
    </xf>
    <xf numFmtId="0" fontId="2" fillId="0" borderId="5" xfId="30" applyFont="1" applyFill="1" applyBorder="1" applyAlignment="1" applyProtection="1">
      <alignment horizontal="center" vertical="center" wrapText="1"/>
      <protection hidden="1"/>
    </xf>
    <xf numFmtId="0" fontId="15" fillId="6" borderId="20" xfId="30" applyFont="1" applyFill="1" applyBorder="1" applyAlignment="1" applyProtection="1">
      <alignment horizontal="center" vertical="center" wrapText="1"/>
      <protection locked="0"/>
    </xf>
    <xf numFmtId="0" fontId="2" fillId="6" borderId="81" xfId="30" applyFont="1" applyFill="1" applyBorder="1" applyAlignment="1" applyProtection="1">
      <alignment horizontal="center" vertical="center" wrapText="1"/>
      <protection hidden="1"/>
    </xf>
    <xf numFmtId="0" fontId="2" fillId="0" borderId="3" xfId="30" applyFont="1" applyFill="1" applyBorder="1" applyAlignment="1" applyProtection="1">
      <alignment horizontal="center" vertical="center" wrapText="1"/>
      <protection locked="0"/>
    </xf>
    <xf numFmtId="0" fontId="2" fillId="0" borderId="5" xfId="30" applyFont="1" applyFill="1" applyBorder="1" applyAlignment="1" applyProtection="1">
      <alignment horizontal="center" vertical="center" wrapText="1"/>
      <protection locked="0"/>
    </xf>
    <xf numFmtId="0" fontId="2" fillId="6" borderId="81" xfId="30" applyFont="1" applyFill="1" applyBorder="1" applyAlignment="1" applyProtection="1">
      <alignment horizontal="center"/>
      <protection hidden="1"/>
    </xf>
    <xf numFmtId="0" fontId="2" fillId="0" borderId="83" xfId="30" applyFont="1" applyFill="1" applyBorder="1" applyAlignment="1" applyProtection="1">
      <alignment horizontal="center"/>
      <protection hidden="1"/>
    </xf>
    <xf numFmtId="2" fontId="2" fillId="0" borderId="84" xfId="30" applyNumberFormat="1" applyFont="1" applyFill="1" applyBorder="1" applyAlignment="1" applyProtection="1">
      <alignment horizontal="center"/>
      <protection hidden="1"/>
    </xf>
    <xf numFmtId="2" fontId="2" fillId="0" borderId="77" xfId="30" applyNumberFormat="1" applyFont="1" applyFill="1" applyBorder="1" applyAlignment="1" applyProtection="1">
      <alignment horizontal="center"/>
      <protection hidden="1"/>
    </xf>
    <xf numFmtId="2" fontId="2" fillId="0" borderId="79" xfId="30" applyNumberFormat="1" applyFont="1" applyFill="1" applyBorder="1" applyAlignment="1" applyProtection="1">
      <alignment horizontal="center"/>
      <protection hidden="1"/>
    </xf>
    <xf numFmtId="2" fontId="2" fillId="0" borderId="76" xfId="30" applyNumberFormat="1" applyFont="1" applyFill="1" applyBorder="1" applyAlignment="1" applyProtection="1">
      <alignment horizontal="center"/>
      <protection hidden="1"/>
    </xf>
    <xf numFmtId="0" fontId="2" fillId="0" borderId="83" xfId="30" applyFont="1" applyFill="1" applyBorder="1" applyAlignment="1" applyProtection="1">
      <alignment horizontal="center" vertical="center" wrapText="1"/>
      <protection hidden="1"/>
    </xf>
    <xf numFmtId="2" fontId="2" fillId="6" borderId="83" xfId="30" applyNumberFormat="1" applyFont="1" applyFill="1" applyBorder="1" applyAlignment="1" applyProtection="1">
      <alignment horizontal="center" vertical="center"/>
      <protection hidden="1"/>
    </xf>
    <xf numFmtId="2" fontId="2" fillId="6" borderId="81" xfId="30" applyNumberFormat="1" applyFont="1" applyFill="1" applyBorder="1" applyAlignment="1" applyProtection="1">
      <alignment horizontal="center" vertical="center"/>
      <protection hidden="1"/>
    </xf>
    <xf numFmtId="0" fontId="2" fillId="24" borderId="21" xfId="30" applyFont="1" applyFill="1" applyBorder="1" applyAlignment="1" applyProtection="1">
      <alignment horizontal="left" vertical="center"/>
      <protection locked="0"/>
    </xf>
    <xf numFmtId="0" fontId="22" fillId="24" borderId="81" xfId="30" applyFont="1" applyFill="1" applyBorder="1" applyAlignment="1" applyProtection="1">
      <alignment horizontal="center" textRotation="90" wrapText="1"/>
      <protection locked="0"/>
    </xf>
    <xf numFmtId="0" fontId="22" fillId="24" borderId="90" xfId="30" applyFont="1" applyFill="1" applyBorder="1" applyAlignment="1" applyProtection="1">
      <alignment horizontal="center" textRotation="90" wrapText="1"/>
      <protection locked="0"/>
    </xf>
    <xf numFmtId="0" fontId="22" fillId="24" borderId="94" xfId="30" applyFont="1" applyFill="1" applyBorder="1" applyAlignment="1" applyProtection="1">
      <alignment horizontal="center" textRotation="90" wrapText="1"/>
      <protection locked="0"/>
    </xf>
    <xf numFmtId="0" fontId="22" fillId="24" borderId="55" xfId="30" applyFont="1" applyFill="1" applyBorder="1" applyAlignment="1" applyProtection="1">
      <alignment horizontal="center" textRotation="90" wrapText="1"/>
      <protection locked="0"/>
    </xf>
    <xf numFmtId="0" fontId="22" fillId="24" borderId="57" xfId="30" applyFont="1" applyFill="1" applyBorder="1" applyAlignment="1" applyProtection="1">
      <alignment horizontal="center" textRotation="90" wrapText="1"/>
      <protection locked="0"/>
    </xf>
    <xf numFmtId="0" fontId="22" fillId="24" borderId="83" xfId="30" applyFont="1" applyFill="1" applyBorder="1" applyAlignment="1" applyProtection="1">
      <alignment horizontal="center" textRotation="90" wrapText="1"/>
      <protection locked="0"/>
    </xf>
    <xf numFmtId="0" fontId="2" fillId="0" borderId="94" xfId="30" applyFont="1" applyFill="1" applyBorder="1" applyAlignment="1" applyProtection="1">
      <alignment horizontal="center" vertical="center" wrapText="1"/>
      <protection locked="0"/>
    </xf>
    <xf numFmtId="0" fontId="2" fillId="0" borderId="3" xfId="30" applyFont="1" applyFill="1" applyBorder="1" applyAlignment="1" applyProtection="1">
      <alignment horizontal="center" wrapText="1"/>
      <protection locked="0"/>
    </xf>
    <xf numFmtId="0" fontId="2" fillId="0" borderId="1" xfId="30" applyFont="1" applyFill="1" applyBorder="1" applyAlignment="1" applyProtection="1">
      <alignment horizontal="center" wrapText="1"/>
      <protection locked="0"/>
    </xf>
    <xf numFmtId="2" fontId="2" fillId="0" borderId="1" xfId="30" applyNumberFormat="1" applyFont="1" applyFill="1" applyBorder="1" applyAlignment="1" applyProtection="1">
      <alignment horizontal="center" wrapText="1"/>
      <protection locked="0"/>
    </xf>
    <xf numFmtId="0" fontId="2" fillId="0" borderId="92" xfId="30" applyFont="1" applyFill="1" applyBorder="1" applyAlignment="1" applyProtection="1">
      <alignment horizontal="center" wrapText="1"/>
      <protection locked="0"/>
    </xf>
    <xf numFmtId="0" fontId="2" fillId="0" borderId="96" xfId="30" applyFont="1" applyFill="1" applyBorder="1" applyAlignment="1" applyProtection="1">
      <alignment horizontal="center" wrapText="1"/>
      <protection locked="0"/>
    </xf>
    <xf numFmtId="0" fontId="2" fillId="0" borderId="4" xfId="30" applyFont="1" applyFill="1" applyBorder="1" applyAlignment="1" applyProtection="1">
      <alignment horizontal="center" wrapText="1"/>
      <protection locked="0"/>
    </xf>
    <xf numFmtId="0" fontId="2" fillId="0" borderId="15" xfId="30" applyFont="1" applyFill="1" applyBorder="1" applyAlignment="1" applyProtection="1">
      <alignment horizontal="center" vertical="center" wrapText="1"/>
      <protection locked="0"/>
    </xf>
    <xf numFmtId="167" fontId="2" fillId="0" borderId="46" xfId="30" applyNumberFormat="1" applyFont="1" applyFill="1" applyBorder="1" applyAlignment="1" applyProtection="1">
      <alignment horizontal="center" wrapText="1"/>
      <protection hidden="1"/>
    </xf>
    <xf numFmtId="0" fontId="2" fillId="0" borderId="5" xfId="30" applyFont="1" applyFill="1" applyBorder="1" applyAlignment="1" applyProtection="1">
      <alignment horizontal="center" wrapText="1"/>
      <protection locked="0"/>
    </xf>
    <xf numFmtId="0" fontId="2" fillId="0" borderId="46" xfId="30" applyFont="1" applyFill="1" applyBorder="1" applyAlignment="1" applyProtection="1">
      <alignment horizontal="center" wrapText="1"/>
      <protection locked="0"/>
    </xf>
    <xf numFmtId="2" fontId="2" fillId="0" borderId="15" xfId="30" applyNumberFormat="1" applyFont="1" applyFill="1" applyBorder="1" applyAlignment="1" applyProtection="1">
      <alignment horizontal="center" wrapText="1"/>
      <protection locked="0"/>
    </xf>
    <xf numFmtId="0" fontId="2" fillId="0" borderId="78" xfId="30" applyFont="1" applyFill="1" applyBorder="1" applyAlignment="1" applyProtection="1">
      <alignment horizontal="center" wrapText="1"/>
      <protection locked="0"/>
    </xf>
    <xf numFmtId="167" fontId="2" fillId="6" borderId="81" xfId="30" applyNumberFormat="1" applyFont="1" applyFill="1" applyBorder="1" applyAlignment="1" applyProtection="1">
      <alignment horizontal="center"/>
      <protection hidden="1"/>
    </xf>
    <xf numFmtId="0" fontId="2" fillId="6" borderId="80" xfId="30" applyFont="1" applyFill="1" applyBorder="1" applyAlignment="1" applyProtection="1">
      <alignment horizontal="center"/>
      <protection hidden="1"/>
    </xf>
    <xf numFmtId="2" fontId="2" fillId="6" borderId="55" xfId="30" applyNumberFormat="1" applyFont="1" applyFill="1" applyBorder="1" applyAlignment="1" applyProtection="1">
      <alignment horizontal="center"/>
      <protection hidden="1"/>
    </xf>
    <xf numFmtId="0" fontId="2" fillId="6" borderId="46" xfId="30" applyFont="1" applyFill="1" applyBorder="1" applyAlignment="1" applyProtection="1">
      <alignment horizontal="center"/>
      <protection hidden="1"/>
    </xf>
    <xf numFmtId="0" fontId="2" fillId="6" borderId="78" xfId="30" applyFont="1" applyFill="1" applyBorder="1" applyAlignment="1" applyProtection="1">
      <alignment horizontal="center"/>
      <protection hidden="1"/>
    </xf>
    <xf numFmtId="2" fontId="2" fillId="6" borderId="75" xfId="30" applyNumberFormat="1" applyFont="1" applyFill="1" applyBorder="1" applyAlignment="1" applyProtection="1">
      <alignment horizontal="center"/>
      <protection hidden="1"/>
    </xf>
    <xf numFmtId="0" fontId="2" fillId="0" borderId="56" xfId="30" applyFont="1" applyFill="1" applyBorder="1" applyAlignment="1" applyProtection="1">
      <alignment horizontal="center"/>
      <protection hidden="1"/>
    </xf>
    <xf numFmtId="0" fontId="2" fillId="0" borderId="58" xfId="30" applyFont="1" applyFill="1" applyBorder="1" applyAlignment="1" applyProtection="1">
      <alignment horizontal="center"/>
      <protection hidden="1"/>
    </xf>
    <xf numFmtId="2" fontId="2" fillId="0" borderId="81" xfId="30" applyNumberFormat="1" applyFont="1" applyFill="1" applyBorder="1" applyAlignment="1" applyProtection="1">
      <alignment horizontal="center"/>
      <protection hidden="1"/>
    </xf>
    <xf numFmtId="1" fontId="2" fillId="0" borderId="81" xfId="30" applyNumberFormat="1" applyFont="1" applyFill="1" applyBorder="1" applyAlignment="1" applyProtection="1">
      <alignment horizontal="center"/>
      <protection hidden="1"/>
    </xf>
    <xf numFmtId="0" fontId="8" fillId="6" borderId="81" xfId="30" applyFont="1" applyFill="1" applyBorder="1" applyAlignment="1" applyProtection="1">
      <alignment horizontal="center"/>
      <protection hidden="1"/>
    </xf>
    <xf numFmtId="1" fontId="9" fillId="6" borderId="81" xfId="30" applyNumberFormat="1" applyFont="1" applyFill="1" applyBorder="1" applyAlignment="1" applyProtection="1">
      <alignment horizontal="center"/>
      <protection hidden="1"/>
    </xf>
    <xf numFmtId="0" fontId="2" fillId="24" borderId="41" xfId="30" applyFont="1" applyFill="1" applyBorder="1" applyAlignment="1" applyProtection="1">
      <alignment vertical="center" wrapText="1"/>
      <protection locked="0"/>
    </xf>
    <xf numFmtId="0" fontId="2" fillId="24" borderId="42" xfId="30" applyFont="1" applyFill="1" applyBorder="1" applyAlignment="1" applyProtection="1">
      <alignment vertical="center" wrapText="1"/>
      <protection locked="0"/>
    </xf>
    <xf numFmtId="0" fontId="2" fillId="24" borderId="50" xfId="30" applyFont="1" applyFill="1" applyBorder="1" applyAlignment="1" applyProtection="1">
      <alignment vertical="center" wrapText="1"/>
      <protection locked="0"/>
    </xf>
    <xf numFmtId="0" fontId="2" fillId="24" borderId="51" xfId="30" applyFont="1" applyFill="1" applyBorder="1" applyAlignment="1" applyProtection="1">
      <alignment vertical="center" wrapText="1"/>
      <protection locked="0"/>
    </xf>
    <xf numFmtId="2" fontId="2" fillId="0" borderId="92" xfId="30" applyNumberFormat="1" applyFont="1" applyFill="1" applyBorder="1" applyAlignment="1" applyProtection="1">
      <alignment horizontal="center" wrapText="1"/>
      <protection locked="0"/>
    </xf>
    <xf numFmtId="0" fontId="8" fillId="6" borderId="1" xfId="0" applyFont="1" applyFill="1" applyBorder="1" applyAlignment="1" applyProtection="1">
      <alignment textRotation="90" wrapText="1"/>
      <protection locked="0"/>
    </xf>
    <xf numFmtId="0" fontId="8" fillId="6" borderId="1" xfId="0" applyFont="1" applyFill="1" applyBorder="1" applyAlignment="1" applyProtection="1">
      <alignment horizontal="center" vertical="center"/>
      <protection locked="0"/>
    </xf>
    <xf numFmtId="0" fontId="1" fillId="2" borderId="25" xfId="40" applyFont="1" applyFill="1" applyBorder="1" applyAlignment="1" applyProtection="1">
      <alignment horizontal="center" vertical="center" wrapText="1"/>
      <protection locked="0"/>
    </xf>
    <xf numFmtId="0" fontId="70" fillId="22" borderId="5" xfId="53" applyFont="1" applyFill="1" applyBorder="1" applyAlignment="1">
      <alignment wrapText="1"/>
    </xf>
    <xf numFmtId="2" fontId="2" fillId="0" borderId="83" xfId="30" applyNumberFormat="1" applyFont="1" applyFill="1" applyBorder="1" applyAlignment="1" applyProtection="1">
      <alignment horizontal="center"/>
      <protection hidden="1"/>
    </xf>
    <xf numFmtId="0" fontId="2" fillId="0" borderId="1" xfId="45" applyFont="1" applyBorder="1" applyAlignment="1" applyProtection="1">
      <alignment horizontal="center" vertical="center" wrapText="1"/>
      <protection locked="0"/>
    </xf>
    <xf numFmtId="0" fontId="2" fillId="22" borderId="92" xfId="0" applyFont="1" applyFill="1" applyBorder="1" applyAlignment="1">
      <alignment horizontal="center" vertical="center" wrapText="1"/>
    </xf>
    <xf numFmtId="168" fontId="2" fillId="0" borderId="1" xfId="46" applyNumberFormat="1" applyFont="1" applyFill="1" applyBorder="1" applyAlignment="1" applyProtection="1">
      <alignment horizontal="right" vertical="center" wrapText="1"/>
      <protection locked="0"/>
    </xf>
    <xf numFmtId="0" fontId="17" fillId="6" borderId="5" xfId="45" applyFont="1" applyFill="1" applyBorder="1" applyAlignment="1" applyProtection="1">
      <alignment horizontal="left" vertical="center"/>
      <protection locked="0"/>
    </xf>
    <xf numFmtId="0" fontId="17" fillId="6" borderId="3" xfId="45" applyFont="1" applyFill="1" applyBorder="1" applyAlignment="1" applyProtection="1">
      <alignment horizontal="left" vertical="center"/>
      <protection locked="0"/>
    </xf>
    <xf numFmtId="0" fontId="2" fillId="22" borderId="96" xfId="0" applyFont="1" applyFill="1" applyBorder="1" applyAlignment="1">
      <alignment horizontal="center" vertical="center" wrapText="1"/>
    </xf>
    <xf numFmtId="0" fontId="2" fillId="0" borderId="41" xfId="0" applyFont="1" applyFill="1" applyBorder="1" applyAlignment="1">
      <alignment horizontal="center" vertical="center" wrapText="1"/>
    </xf>
    <xf numFmtId="0" fontId="2" fillId="0" borderId="41" xfId="0" applyFont="1" applyFill="1" applyBorder="1" applyAlignment="1">
      <alignment horizontal="left" vertical="center" wrapText="1"/>
    </xf>
    <xf numFmtId="0" fontId="13" fillId="0" borderId="0" xfId="52" applyFont="1" applyFill="1" applyBorder="1" applyAlignment="1">
      <alignment horizontal="center" vertical="center"/>
    </xf>
    <xf numFmtId="0" fontId="2" fillId="0" borderId="0" xfId="52" applyFont="1" applyFill="1" applyBorder="1" applyAlignment="1">
      <alignment horizontal="center" vertical="center" wrapText="1"/>
    </xf>
    <xf numFmtId="0" fontId="2" fillId="0" borderId="0" xfId="54" applyFont="1" applyFill="1" applyAlignment="1">
      <alignment horizontal="left" vertical="center" wrapText="1"/>
    </xf>
    <xf numFmtId="0" fontId="2" fillId="0" borderId="0" xfId="54" applyFont="1" applyFill="1" applyAlignment="1">
      <alignment horizontal="left" vertical="center"/>
    </xf>
    <xf numFmtId="0" fontId="17" fillId="0" borderId="0" xfId="54" applyFont="1" applyFill="1" applyAlignment="1">
      <alignment vertical="center"/>
    </xf>
    <xf numFmtId="0" fontId="49" fillId="6" borderId="55" xfId="49" applyFont="1" applyFill="1" applyBorder="1" applyAlignment="1" applyProtection="1">
      <alignment textRotation="90" wrapText="1"/>
      <protection locked="0"/>
    </xf>
    <xf numFmtId="0" fontId="51" fillId="6" borderId="45" xfId="49" applyFont="1" applyFill="1" applyBorder="1" applyAlignment="1" applyProtection="1">
      <alignment horizontal="center" textRotation="90" wrapText="1"/>
      <protection locked="0"/>
    </xf>
    <xf numFmtId="0" fontId="51" fillId="6" borderId="49" xfId="49" applyFont="1" applyFill="1" applyBorder="1" applyAlignment="1" applyProtection="1">
      <alignment horizontal="center" textRotation="90" wrapText="1"/>
      <protection locked="0"/>
    </xf>
    <xf numFmtId="0" fontId="2" fillId="0" borderId="6" xfId="0" applyFont="1" applyBorder="1" applyAlignment="1" applyProtection="1">
      <alignment horizontal="center" vertical="center" wrapText="1"/>
      <protection locked="0"/>
    </xf>
    <xf numFmtId="0" fontId="2" fillId="22" borderId="59" xfId="52" applyFont="1" applyFill="1" applyBorder="1" applyAlignment="1">
      <alignment horizontal="center" vertical="center" wrapText="1"/>
    </xf>
    <xf numFmtId="0" fontId="2" fillId="0" borderId="20" xfId="52" applyFont="1" applyFill="1" applyBorder="1" applyAlignment="1">
      <alignment horizontal="center" vertical="center" wrapText="1"/>
    </xf>
    <xf numFmtId="0" fontId="2" fillId="0" borderId="44" xfId="54" applyFont="1" applyFill="1" applyBorder="1" applyAlignment="1">
      <alignment horizontal="center" vertical="center" wrapText="1"/>
    </xf>
    <xf numFmtId="0" fontId="2" fillId="22" borderId="24" xfId="54" applyFont="1" applyFill="1" applyBorder="1" applyAlignment="1">
      <alignment horizontal="center" vertical="center" wrapText="1"/>
    </xf>
    <xf numFmtId="0" fontId="2" fillId="0" borderId="46" xfId="52" applyFont="1" applyFill="1" applyBorder="1" applyAlignment="1">
      <alignment horizontal="center" vertical="center" wrapText="1"/>
    </xf>
    <xf numFmtId="0" fontId="2" fillId="22" borderId="96" xfId="52" applyFont="1" applyFill="1" applyBorder="1" applyAlignment="1">
      <alignment horizontal="center" vertical="center" wrapText="1"/>
    </xf>
    <xf numFmtId="0" fontId="2" fillId="0" borderId="3" xfId="52" applyFont="1" applyFill="1" applyBorder="1" applyAlignment="1">
      <alignment horizontal="center" vertical="center" wrapText="1"/>
    </xf>
    <xf numFmtId="0" fontId="2" fillId="0" borderId="39" xfId="52" applyFont="1" applyFill="1" applyBorder="1" applyAlignment="1">
      <alignment horizontal="center" vertical="center" wrapText="1"/>
    </xf>
    <xf numFmtId="0" fontId="13" fillId="23" borderId="92" xfId="52" applyFont="1" applyFill="1" applyBorder="1" applyAlignment="1">
      <alignment horizontal="center" vertical="center" wrapText="1"/>
    </xf>
    <xf numFmtId="0" fontId="2" fillId="0" borderId="6" xfId="52" applyFont="1" applyFill="1" applyBorder="1" applyAlignment="1" applyProtection="1">
      <alignment horizontal="center" vertical="center" wrapText="1"/>
      <protection locked="0"/>
    </xf>
    <xf numFmtId="0" fontId="2" fillId="0" borderId="1" xfId="52" applyFont="1" applyFill="1" applyBorder="1" applyAlignment="1" applyProtection="1">
      <alignment horizontal="center" vertical="center" wrapText="1"/>
      <protection locked="0"/>
    </xf>
    <xf numFmtId="0" fontId="2" fillId="0" borderId="4" xfId="52" applyFont="1" applyFill="1" applyBorder="1" applyAlignment="1" applyProtection="1">
      <alignment horizontal="center" vertical="center" wrapText="1"/>
      <protection locked="0"/>
    </xf>
    <xf numFmtId="0" fontId="2" fillId="0" borderId="13" xfId="52" applyFont="1" applyFill="1" applyBorder="1" applyAlignment="1" applyProtection="1">
      <alignment horizontal="center" vertical="center" wrapText="1"/>
      <protection locked="0"/>
    </xf>
    <xf numFmtId="0" fontId="2" fillId="0" borderId="46" xfId="0" applyFont="1" applyBorder="1" applyAlignment="1" applyProtection="1">
      <alignment horizontal="left" vertical="center" wrapText="1"/>
      <protection locked="0"/>
    </xf>
    <xf numFmtId="0" fontId="2" fillId="0" borderId="78" xfId="0" applyFont="1" applyBorder="1" applyAlignment="1" applyProtection="1">
      <alignment horizontal="left" vertical="center" wrapText="1"/>
      <protection locked="0"/>
    </xf>
    <xf numFmtId="0" fontId="18" fillId="0" borderId="3" xfId="0" applyFont="1" applyBorder="1" applyAlignment="1">
      <alignment horizontal="left" vertical="center" wrapText="1"/>
    </xf>
    <xf numFmtId="0" fontId="18" fillId="0" borderId="39" xfId="0" applyFont="1" applyBorder="1" applyAlignment="1">
      <alignment horizontal="left" vertical="center" wrapText="1"/>
    </xf>
    <xf numFmtId="0" fontId="13" fillId="22" borderId="55" xfId="0" applyFont="1" applyFill="1" applyBorder="1" applyAlignment="1">
      <alignment horizontal="center"/>
    </xf>
    <xf numFmtId="0" fontId="13" fillId="22" borderId="58" xfId="0" applyFont="1" applyFill="1" applyBorder="1" applyAlignment="1">
      <alignment horizontal="center"/>
    </xf>
    <xf numFmtId="0" fontId="13" fillId="22" borderId="90" xfId="0" applyFont="1" applyFill="1" applyBorder="1" applyAlignment="1">
      <alignment horizontal="center"/>
    </xf>
    <xf numFmtId="0" fontId="2" fillId="0" borderId="38"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39" xfId="0" applyFont="1" applyFill="1" applyBorder="1" applyAlignment="1">
      <alignment horizontal="center" vertical="center" wrapText="1"/>
    </xf>
    <xf numFmtId="0" fontId="2" fillId="21" borderId="81" xfId="0" applyFont="1" applyFill="1" applyBorder="1" applyAlignment="1">
      <alignment horizontal="center" vertical="center" textRotation="90" wrapText="1"/>
    </xf>
    <xf numFmtId="0" fontId="2" fillId="21" borderId="81" xfId="0" applyFont="1" applyFill="1" applyBorder="1" applyAlignment="1">
      <alignment horizontal="center" vertical="center"/>
    </xf>
    <xf numFmtId="0" fontId="2" fillId="21" borderId="81" xfId="0" applyFont="1" applyFill="1" applyBorder="1" applyAlignment="1">
      <alignment horizontal="center" vertical="center" wrapText="1"/>
    </xf>
    <xf numFmtId="0" fontId="15" fillId="21" borderId="81" xfId="0" applyFont="1" applyFill="1" applyBorder="1" applyAlignment="1">
      <alignment horizontal="center" vertical="center" textRotation="90" wrapText="1"/>
    </xf>
    <xf numFmtId="0" fontId="15" fillId="21" borderId="81" xfId="0" applyFont="1" applyFill="1" applyBorder="1" applyAlignment="1">
      <alignment horizontal="center" vertical="center"/>
    </xf>
    <xf numFmtId="0" fontId="15" fillId="21" borderId="81" xfId="0" applyFont="1" applyFill="1" applyBorder="1" applyAlignment="1">
      <alignment horizontal="center" vertical="center" wrapText="1"/>
    </xf>
    <xf numFmtId="0" fontId="2" fillId="0" borderId="38" xfId="0" applyFont="1" applyBorder="1" applyAlignment="1">
      <alignment horizontal="center" vertical="center" wrapText="1"/>
    </xf>
    <xf numFmtId="0" fontId="2" fillId="0" borderId="3" xfId="0" applyFont="1" applyBorder="1" applyAlignment="1">
      <alignment horizontal="center" vertical="center" wrapText="1"/>
    </xf>
    <xf numFmtId="0" fontId="2" fillId="0" borderId="39" xfId="0" applyFont="1" applyBorder="1" applyAlignment="1">
      <alignment horizontal="center" vertical="center" wrapText="1"/>
    </xf>
    <xf numFmtId="167" fontId="15" fillId="4" borderId="1" xfId="44" applyNumberFormat="1" applyFont="1" applyFill="1" applyBorder="1" applyAlignment="1" applyProtection="1">
      <alignment horizontal="center" vertical="center" wrapText="1"/>
    </xf>
    <xf numFmtId="167" fontId="15" fillId="6" borderId="1" xfId="44" applyNumberFormat="1" applyFont="1" applyFill="1" applyBorder="1" applyAlignment="1" applyProtection="1">
      <alignment horizontal="center" vertical="center" wrapText="1"/>
    </xf>
    <xf numFmtId="167" fontId="16" fillId="9" borderId="1" xfId="44" applyNumberFormat="1" applyFont="1" applyFill="1" applyBorder="1" applyAlignment="1" applyProtection="1">
      <alignment horizontal="center" vertical="center" wrapText="1"/>
    </xf>
    <xf numFmtId="167" fontId="15" fillId="5" borderId="1" xfId="44" applyNumberFormat="1" applyFont="1" applyFill="1" applyBorder="1" applyAlignment="1" applyProtection="1">
      <alignment horizontal="center" vertical="center" wrapText="1"/>
      <protection locked="0"/>
    </xf>
    <xf numFmtId="0" fontId="49" fillId="0" borderId="1" xfId="49" applyFont="1" applyFill="1" applyBorder="1" applyAlignment="1" applyProtection="1">
      <alignment horizontal="center" textRotation="90" wrapText="1"/>
      <protection locked="0"/>
    </xf>
    <xf numFmtId="0" fontId="51" fillId="0" borderId="1" xfId="49" applyFont="1" applyFill="1" applyBorder="1" applyAlignment="1" applyProtection="1">
      <alignment horizontal="center" vertical="center" wrapText="1"/>
      <protection locked="0"/>
    </xf>
    <xf numFmtId="0" fontId="51" fillId="2" borderId="1" xfId="49" applyFont="1" applyFill="1" applyBorder="1" applyAlignment="1" applyProtection="1">
      <alignment horizontal="center" vertical="center" wrapText="1"/>
      <protection locked="0"/>
    </xf>
    <xf numFmtId="0" fontId="49" fillId="0" borderId="1" xfId="49" applyFont="1" applyFill="1" applyBorder="1" applyAlignment="1" applyProtection="1">
      <alignment horizontal="center" vertical="center" wrapText="1"/>
      <protection locked="0"/>
    </xf>
    <xf numFmtId="0" fontId="49" fillId="2" borderId="1" xfId="49" applyFont="1" applyFill="1" applyBorder="1" applyAlignment="1" applyProtection="1">
      <alignment horizontal="center" vertical="center" wrapText="1"/>
      <protection locked="0"/>
    </xf>
    <xf numFmtId="0" fontId="13" fillId="22" borderId="46" xfId="50" applyFont="1" applyFill="1" applyBorder="1" applyAlignment="1">
      <alignment horizontal="center"/>
    </xf>
    <xf numFmtId="0" fontId="13" fillId="22" borderId="47" xfId="50" applyFont="1" applyFill="1" applyBorder="1" applyAlignment="1">
      <alignment horizontal="center"/>
    </xf>
    <xf numFmtId="0" fontId="2" fillId="0" borderId="4" xfId="0" applyFont="1" applyFill="1" applyBorder="1" applyAlignment="1">
      <alignment horizontal="center" vertical="center" wrapText="1"/>
    </xf>
    <xf numFmtId="0" fontId="2" fillId="0" borderId="78" xfId="0" applyFont="1" applyFill="1" applyBorder="1" applyAlignment="1">
      <alignment horizontal="center" vertical="center" wrapText="1"/>
    </xf>
    <xf numFmtId="0" fontId="15" fillId="22" borderId="38" xfId="0" applyFont="1" applyFill="1" applyBorder="1" applyAlignment="1">
      <alignment horizontal="center" vertical="center" wrapText="1"/>
    </xf>
    <xf numFmtId="0" fontId="15" fillId="22" borderId="3" xfId="0" applyFont="1" applyFill="1" applyBorder="1" applyAlignment="1">
      <alignment horizontal="center" vertical="center" wrapText="1"/>
    </xf>
    <xf numFmtId="0" fontId="15" fillId="22" borderId="11" xfId="0" applyFont="1" applyFill="1" applyBorder="1" applyAlignment="1">
      <alignment horizontal="center" vertical="center" wrapText="1"/>
    </xf>
    <xf numFmtId="0" fontId="15" fillId="22" borderId="39" xfId="0" applyFont="1" applyFill="1" applyBorder="1" applyAlignment="1">
      <alignment horizontal="center" vertical="center" wrapText="1"/>
    </xf>
    <xf numFmtId="0" fontId="31" fillId="11" borderId="0" xfId="33" applyFont="1" applyFill="1" applyBorder="1" applyAlignment="1" applyProtection="1">
      <alignment horizontal="left" vertical="center" wrapText="1"/>
      <protection locked="0"/>
    </xf>
    <xf numFmtId="0" fontId="0" fillId="0" borderId="1" xfId="0" applyBorder="1"/>
    <xf numFmtId="0" fontId="2" fillId="22" borderId="1" xfId="52" applyFont="1" applyFill="1" applyBorder="1" applyAlignment="1">
      <alignment horizontal="center" vertical="center" wrapText="1"/>
    </xf>
    <xf numFmtId="0" fontId="0" fillId="0" borderId="1" xfId="0" applyBorder="1" applyAlignment="1">
      <alignment horizontal="center"/>
    </xf>
    <xf numFmtId="0" fontId="2" fillId="0" borderId="5" xfId="52" applyFont="1" applyFill="1" applyBorder="1" applyAlignment="1" applyProtection="1">
      <alignment horizontal="center" vertical="center" wrapText="1"/>
      <protection locked="0"/>
    </xf>
    <xf numFmtId="0" fontId="0" fillId="0" borderId="5" xfId="0" applyBorder="1" applyAlignment="1">
      <alignment horizontal="center"/>
    </xf>
    <xf numFmtId="0" fontId="2" fillId="0" borderId="55" xfId="52" applyFont="1" applyFill="1" applyBorder="1" applyAlignment="1" applyProtection="1">
      <alignment horizontal="center" vertical="center" wrapText="1"/>
      <protection locked="0"/>
    </xf>
    <xf numFmtId="0" fontId="0" fillId="0" borderId="58" xfId="0" applyBorder="1" applyAlignment="1">
      <alignment horizontal="center"/>
    </xf>
    <xf numFmtId="0" fontId="2" fillId="2" borderId="4" xfId="44" applyFont="1" applyFill="1" applyBorder="1" applyAlignment="1" applyProtection="1">
      <alignment horizontal="center"/>
      <protection locked="0"/>
    </xf>
    <xf numFmtId="0" fontId="2" fillId="2" borderId="13" xfId="44" applyFont="1" applyFill="1" applyBorder="1" applyAlignment="1" applyProtection="1">
      <alignment horizontal="center"/>
      <protection locked="0"/>
    </xf>
    <xf numFmtId="0" fontId="2" fillId="2" borderId="6" xfId="44" applyFont="1" applyFill="1" applyBorder="1" applyAlignment="1" applyProtection="1">
      <alignment horizontal="center"/>
      <protection locked="0"/>
    </xf>
    <xf numFmtId="0" fontId="2" fillId="0" borderId="4" xfId="52" applyFont="1" applyFill="1" applyBorder="1" applyAlignment="1">
      <alignment horizontal="center" wrapText="1"/>
    </xf>
    <xf numFmtId="0" fontId="2" fillId="0" borderId="13" xfId="52" applyFont="1" applyFill="1" applyBorder="1" applyAlignment="1">
      <alignment horizontal="center" wrapText="1"/>
    </xf>
    <xf numFmtId="0" fontId="2" fillId="0" borderId="6" xfId="52" applyFont="1" applyFill="1" applyBorder="1" applyAlignment="1">
      <alignment horizontal="center" wrapText="1"/>
    </xf>
    <xf numFmtId="0" fontId="2" fillId="0" borderId="4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38" xfId="0" applyFont="1" applyBorder="1" applyAlignment="1">
      <alignment horizontal="center" vertical="center" wrapText="1"/>
    </xf>
    <xf numFmtId="0" fontId="2" fillId="0" borderId="3" xfId="0" applyFont="1" applyBorder="1" applyAlignment="1">
      <alignment horizontal="center" vertical="center" wrapText="1"/>
    </xf>
    <xf numFmtId="0" fontId="1" fillId="2" borderId="1" xfId="43" applyFont="1" applyFill="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74" fillId="26" borderId="11" xfId="44" applyFont="1" applyFill="1" applyBorder="1" applyAlignment="1" applyProtection="1">
      <alignment horizontal="left" vertical="center" wrapText="1"/>
      <protection locked="0"/>
    </xf>
    <xf numFmtId="0" fontId="74" fillId="26" borderId="2" xfId="44" applyFont="1" applyFill="1" applyBorder="1" applyAlignment="1" applyProtection="1">
      <alignment horizontal="left" vertical="center" wrapText="1"/>
      <protection locked="0"/>
    </xf>
    <xf numFmtId="0" fontId="74" fillId="26" borderId="12" xfId="44" applyFont="1" applyFill="1" applyBorder="1" applyAlignment="1" applyProtection="1">
      <alignment horizontal="left" vertical="center" wrapText="1"/>
      <protection locked="0"/>
    </xf>
    <xf numFmtId="0" fontId="2" fillId="2" borderId="13" xfId="44" applyFont="1" applyFill="1" applyBorder="1" applyAlignment="1" applyProtection="1">
      <protection locked="0"/>
    </xf>
    <xf numFmtId="0" fontId="76" fillId="0" borderId="1" xfId="49" applyFont="1" applyBorder="1" applyAlignment="1" applyProtection="1">
      <alignment horizontal="left" vertical="center" wrapText="1"/>
      <protection locked="0"/>
    </xf>
    <xf numFmtId="0" fontId="77" fillId="0" borderId="1" xfId="49" applyFont="1" applyBorder="1" applyAlignment="1" applyProtection="1">
      <alignment horizontal="left" vertical="center" wrapText="1"/>
      <protection locked="0"/>
    </xf>
    <xf numFmtId="0" fontId="18" fillId="0" borderId="1" xfId="50" applyFont="1" applyBorder="1" applyAlignment="1">
      <alignment horizontal="center" vertical="center" wrapText="1"/>
    </xf>
    <xf numFmtId="0" fontId="18" fillId="0" borderId="44" xfId="50" applyFont="1" applyBorder="1" applyAlignment="1">
      <alignment horizontal="center" vertical="center" wrapText="1"/>
    </xf>
    <xf numFmtId="0" fontId="18" fillId="0" borderId="3" xfId="50" applyFont="1" applyBorder="1" applyAlignment="1">
      <alignment horizontal="center" vertical="center" wrapText="1"/>
    </xf>
    <xf numFmtId="0" fontId="2" fillId="22" borderId="63" xfId="50" applyFont="1" applyFill="1" applyBorder="1" applyAlignment="1">
      <alignment horizontal="center" vertical="center"/>
    </xf>
    <xf numFmtId="0" fontId="2" fillId="22" borderId="13" xfId="50" applyFont="1" applyFill="1" applyBorder="1" applyAlignment="1">
      <alignment horizontal="center" vertical="center"/>
    </xf>
    <xf numFmtId="0" fontId="13" fillId="22" borderId="13" xfId="50" applyFont="1" applyFill="1" applyBorder="1" applyAlignment="1">
      <alignment horizontal="left" vertical="center"/>
    </xf>
    <xf numFmtId="0" fontId="13" fillId="22" borderId="13" xfId="50" applyFont="1" applyFill="1" applyBorder="1" applyAlignment="1">
      <alignment horizontal="center" vertical="center"/>
    </xf>
    <xf numFmtId="0" fontId="2" fillId="22" borderId="6" xfId="50" applyFont="1" applyFill="1" applyBorder="1" applyAlignment="1">
      <alignment horizontal="center" vertical="center"/>
    </xf>
    <xf numFmtId="0" fontId="13" fillId="22" borderId="4" xfId="50" applyFont="1" applyFill="1" applyBorder="1" applyAlignment="1">
      <alignment horizontal="center"/>
    </xf>
    <xf numFmtId="0" fontId="18" fillId="0" borderId="4" xfId="50" applyFont="1" applyBorder="1" applyAlignment="1">
      <alignment horizontal="center" vertical="center" wrapText="1"/>
    </xf>
    <xf numFmtId="0" fontId="18" fillId="22" borderId="1" xfId="50" applyFont="1" applyFill="1" applyBorder="1" applyAlignment="1">
      <alignment horizontal="center" vertical="center" wrapText="1"/>
    </xf>
    <xf numFmtId="0" fontId="18" fillId="22" borderId="4" xfId="50" applyFont="1" applyFill="1" applyBorder="1" applyAlignment="1">
      <alignment horizontal="center" vertical="center" wrapText="1"/>
    </xf>
    <xf numFmtId="0" fontId="18" fillId="22" borderId="44" xfId="50" applyFont="1" applyFill="1" applyBorder="1" applyAlignment="1">
      <alignment horizontal="center" vertical="center" wrapText="1"/>
    </xf>
    <xf numFmtId="0" fontId="18" fillId="22" borderId="6" xfId="50" applyFont="1" applyFill="1" applyBorder="1" applyAlignment="1">
      <alignment horizontal="center" vertical="center" wrapText="1"/>
    </xf>
    <xf numFmtId="0" fontId="2" fillId="22" borderId="6" xfId="50" applyFont="1" applyFill="1" applyBorder="1" applyAlignment="1">
      <alignment horizontal="left" vertical="center" wrapText="1"/>
    </xf>
    <xf numFmtId="0" fontId="18" fillId="11" borderId="1" xfId="50" applyFont="1" applyFill="1" applyBorder="1" applyAlignment="1">
      <alignment horizontal="center" vertical="center" wrapText="1"/>
    </xf>
    <xf numFmtId="0" fontId="18" fillId="11" borderId="4" xfId="50" applyFont="1" applyFill="1" applyBorder="1" applyAlignment="1">
      <alignment horizontal="center" vertical="center" wrapText="1"/>
    </xf>
    <xf numFmtId="0" fontId="18" fillId="11" borderId="44" xfId="50" applyFont="1" applyFill="1" applyBorder="1" applyAlignment="1">
      <alignment horizontal="center" vertical="center" wrapText="1"/>
    </xf>
    <xf numFmtId="0" fontId="18" fillId="0" borderId="5" xfId="50" applyFont="1" applyBorder="1" applyAlignment="1">
      <alignment horizontal="left" vertical="center" wrapText="1"/>
    </xf>
    <xf numFmtId="0" fontId="18" fillId="0" borderId="7" xfId="50" applyFont="1" applyBorder="1" applyAlignment="1">
      <alignment horizontal="left" vertical="center" wrapText="1"/>
    </xf>
    <xf numFmtId="0" fontId="18" fillId="0" borderId="87" xfId="50" applyFont="1" applyBorder="1" applyAlignment="1">
      <alignment horizontal="left" vertical="center" wrapText="1"/>
    </xf>
    <xf numFmtId="0" fontId="18" fillId="0" borderId="46" xfId="50" applyFont="1" applyBorder="1" applyAlignment="1">
      <alignment horizontal="center" vertical="center" wrapText="1"/>
    </xf>
    <xf numFmtId="0" fontId="18" fillId="0" borderId="39" xfId="50" applyFont="1" applyBorder="1" applyAlignment="1">
      <alignment horizontal="center" vertical="center" wrapText="1"/>
    </xf>
    <xf numFmtId="0" fontId="27" fillId="0" borderId="44" xfId="0" applyFont="1" applyBorder="1" applyAlignment="1">
      <alignment horizontal="center" vertical="center" wrapText="1"/>
    </xf>
    <xf numFmtId="0" fontId="27" fillId="0" borderId="3" xfId="0" applyFont="1" applyBorder="1" applyAlignment="1">
      <alignment horizontal="center" vertical="center" wrapText="1"/>
    </xf>
    <xf numFmtId="0" fontId="27" fillId="0" borderId="39" xfId="0" applyFont="1" applyBorder="1" applyAlignment="1">
      <alignment horizontal="center" vertical="center" wrapText="1"/>
    </xf>
    <xf numFmtId="0" fontId="27" fillId="0" borderId="1" xfId="0" applyFont="1" applyBorder="1" applyAlignment="1">
      <alignment horizontal="center" vertical="center" wrapText="1"/>
    </xf>
    <xf numFmtId="0" fontId="0" fillId="0" borderId="0" xfId="0" applyAlignment="1">
      <alignment horizontal="left"/>
    </xf>
    <xf numFmtId="0" fontId="85" fillId="0" borderId="108" xfId="0" applyFont="1" applyBorder="1" applyAlignment="1">
      <alignment horizontal="center" vertical="center" wrapText="1"/>
    </xf>
    <xf numFmtId="0" fontId="86" fillId="0" borderId="108" xfId="0" applyFont="1" applyBorder="1" applyAlignment="1">
      <alignment horizontal="center" vertical="center" wrapText="1"/>
    </xf>
    <xf numFmtId="0" fontId="86" fillId="0" borderId="110" xfId="0" applyFont="1" applyBorder="1" applyAlignment="1">
      <alignment horizontal="center" vertical="center" wrapText="1"/>
    </xf>
    <xf numFmtId="0" fontId="0" fillId="0" borderId="108" xfId="0" applyBorder="1" applyAlignment="1">
      <alignment vertical="top" wrapText="1"/>
    </xf>
    <xf numFmtId="0" fontId="0" fillId="0" borderId="108" xfId="0" applyBorder="1" applyAlignment="1">
      <alignment vertical="center" wrapText="1"/>
    </xf>
    <xf numFmtId="0" fontId="0" fillId="0" borderId="0" xfId="0" applyBorder="1"/>
    <xf numFmtId="0" fontId="85" fillId="11" borderId="106" xfId="0" applyFont="1" applyFill="1" applyBorder="1" applyAlignment="1">
      <alignment vertical="center" wrapText="1"/>
    </xf>
    <xf numFmtId="0" fontId="85" fillId="11" borderId="112" xfId="0" applyFont="1" applyFill="1" applyBorder="1" applyAlignment="1">
      <alignment horizontal="center" vertical="center" wrapText="1"/>
    </xf>
    <xf numFmtId="0" fontId="85" fillId="11" borderId="113" xfId="0" applyFont="1" applyFill="1" applyBorder="1" applyAlignment="1">
      <alignment horizontal="center" vertical="center" wrapText="1"/>
    </xf>
    <xf numFmtId="0" fontId="85" fillId="11" borderId="19" xfId="0" applyFont="1" applyFill="1" applyBorder="1" applyAlignment="1">
      <alignment horizontal="center" vertical="center" wrapText="1"/>
    </xf>
    <xf numFmtId="0" fontId="0" fillId="11" borderId="0" xfId="0" applyFill="1"/>
    <xf numFmtId="0" fontId="85" fillId="0" borderId="114" xfId="0" applyFont="1" applyBorder="1" applyAlignment="1">
      <alignment horizontal="center" vertical="center" wrapText="1"/>
    </xf>
    <xf numFmtId="0" fontId="85" fillId="0" borderId="17" xfId="0" applyFont="1" applyBorder="1" applyAlignment="1">
      <alignment horizontal="center" wrapText="1"/>
    </xf>
    <xf numFmtId="0" fontId="0" fillId="0" borderId="41" xfId="0" applyBorder="1"/>
    <xf numFmtId="0" fontId="85" fillId="0" borderId="115" xfId="0" applyFont="1" applyBorder="1" applyAlignment="1">
      <alignment horizontal="center" vertical="center" wrapText="1"/>
    </xf>
    <xf numFmtId="0" fontId="85" fillId="0" borderId="115" xfId="0" applyFont="1" applyBorder="1" applyAlignment="1">
      <alignment horizontal="center" vertical="top" wrapText="1"/>
    </xf>
    <xf numFmtId="0" fontId="85" fillId="0" borderId="108" xfId="0" applyFont="1" applyBorder="1" applyAlignment="1">
      <alignment horizontal="center" wrapText="1"/>
    </xf>
    <xf numFmtId="0" fontId="0" fillId="0" borderId="115" xfId="0" applyBorder="1" applyAlignment="1">
      <alignment vertical="center" wrapText="1"/>
    </xf>
    <xf numFmtId="0" fontId="84" fillId="0" borderId="107" xfId="0" applyFont="1" applyBorder="1" applyAlignment="1">
      <alignment vertical="center" wrapText="1"/>
    </xf>
    <xf numFmtId="0" fontId="84" fillId="0" borderId="115" xfId="0" applyFont="1" applyBorder="1" applyAlignment="1">
      <alignment horizontal="center" vertical="center" wrapText="1"/>
    </xf>
    <xf numFmtId="0" fontId="85" fillId="0" borderId="107" xfId="0" applyFont="1" applyBorder="1" applyAlignment="1">
      <alignment vertical="center" wrapText="1"/>
    </xf>
    <xf numFmtId="0" fontId="84" fillId="0" borderId="108" xfId="0" applyFont="1" applyBorder="1" applyAlignment="1">
      <alignment horizontal="center" vertical="center" wrapText="1"/>
    </xf>
    <xf numFmtId="0" fontId="86" fillId="0" borderId="115" xfId="0" applyFont="1" applyBorder="1" applyAlignment="1">
      <alignment horizontal="center" vertical="center" wrapText="1"/>
    </xf>
    <xf numFmtId="0" fontId="85" fillId="0" borderId="116" xfId="0" applyFont="1" applyBorder="1" applyAlignment="1">
      <alignment horizontal="center" vertical="center" wrapText="1"/>
    </xf>
    <xf numFmtId="0" fontId="13" fillId="11" borderId="1" xfId="50" applyFont="1" applyFill="1" applyBorder="1" applyAlignment="1">
      <alignment horizontal="center"/>
    </xf>
    <xf numFmtId="0" fontId="13" fillId="11" borderId="4" xfId="50" applyFont="1" applyFill="1" applyBorder="1" applyAlignment="1">
      <alignment horizontal="center"/>
    </xf>
    <xf numFmtId="0" fontId="13" fillId="11" borderId="44" xfId="50" applyFont="1" applyFill="1" applyBorder="1" applyAlignment="1">
      <alignment horizontal="center"/>
    </xf>
    <xf numFmtId="0" fontId="18" fillId="0" borderId="11" xfId="50" applyFont="1" applyBorder="1" applyAlignment="1">
      <alignment horizontal="center" vertical="center" wrapText="1"/>
    </xf>
    <xf numFmtId="0" fontId="18" fillId="0" borderId="15" xfId="50" applyFont="1" applyBorder="1" applyAlignment="1">
      <alignment horizontal="center" vertical="center" wrapText="1"/>
    </xf>
    <xf numFmtId="0" fontId="18" fillId="0" borderId="78" xfId="50" applyFont="1" applyBorder="1" applyAlignment="1">
      <alignment horizontal="center" vertical="center" wrapText="1"/>
    </xf>
    <xf numFmtId="0" fontId="18" fillId="0" borderId="47" xfId="50" applyFont="1" applyBorder="1" applyAlignment="1">
      <alignment horizontal="center" vertical="center" wrapText="1"/>
    </xf>
    <xf numFmtId="0" fontId="4" fillId="0" borderId="77" xfId="0" applyFont="1" applyBorder="1" applyAlignment="1">
      <alignment horizontal="center" vertical="center"/>
    </xf>
    <xf numFmtId="0" fontId="1" fillId="0" borderId="47" xfId="0" applyFont="1" applyBorder="1" applyAlignment="1" applyProtection="1">
      <alignment horizontal="center" vertical="center" wrapText="1"/>
      <protection locked="0"/>
    </xf>
    <xf numFmtId="0" fontId="1" fillId="0" borderId="79" xfId="0" applyFont="1" applyBorder="1" applyAlignment="1" applyProtection="1">
      <alignment horizontal="left" vertical="center" wrapText="1"/>
      <protection locked="0"/>
    </xf>
    <xf numFmtId="0" fontId="2" fillId="2" borderId="0" xfId="36" applyFont="1" applyFill="1" applyBorder="1" applyAlignment="1" applyProtection="1">
      <protection locked="0"/>
    </xf>
    <xf numFmtId="0" fontId="13" fillId="2" borderId="0" xfId="36" applyFont="1" applyFill="1" applyBorder="1" applyAlignment="1" applyProtection="1">
      <protection locked="0"/>
    </xf>
    <xf numFmtId="0" fontId="2" fillId="0" borderId="1" xfId="45" applyFont="1" applyBorder="1" applyAlignment="1" applyProtection="1">
      <alignment horizontal="center" vertical="center" wrapText="1"/>
      <protection locked="0"/>
    </xf>
    <xf numFmtId="0" fontId="15" fillId="0" borderId="0" xfId="33" applyFont="1" applyBorder="1"/>
    <xf numFmtId="0" fontId="15" fillId="2" borderId="0" xfId="33" applyFont="1" applyFill="1" applyProtection="1">
      <protection hidden="1"/>
    </xf>
    <xf numFmtId="0" fontId="84" fillId="11" borderId="111"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87" fillId="0" borderId="4" xfId="0" applyFont="1" applyFill="1" applyBorder="1" applyAlignment="1">
      <alignment horizontal="center" vertical="center" wrapText="1"/>
    </xf>
    <xf numFmtId="0" fontId="87" fillId="0" borderId="1" xfId="0" applyFont="1" applyFill="1" applyBorder="1" applyAlignment="1">
      <alignment horizontal="center" vertical="center" wrapText="1"/>
    </xf>
    <xf numFmtId="0" fontId="18" fillId="0" borderId="3" xfId="0" applyFont="1" applyBorder="1" applyAlignment="1">
      <alignment horizontal="center" vertical="center" wrapText="1"/>
    </xf>
    <xf numFmtId="0" fontId="18" fillId="0" borderId="1" xfId="0" applyFont="1" applyBorder="1" applyAlignment="1">
      <alignment horizontal="center" vertical="center" wrapText="1"/>
    </xf>
    <xf numFmtId="0" fontId="18" fillId="0" borderId="44" xfId="0" applyFont="1" applyBorder="1" applyAlignment="1">
      <alignment horizontal="center" vertical="center" wrapText="1"/>
    </xf>
    <xf numFmtId="0" fontId="18" fillId="0" borderId="46" xfId="0" applyFont="1" applyBorder="1" applyAlignment="1">
      <alignment horizontal="center" vertical="center" wrapText="1"/>
    </xf>
    <xf numFmtId="0" fontId="18" fillId="0" borderId="47" xfId="0" applyFont="1" applyBorder="1" applyAlignment="1">
      <alignment horizontal="center" vertical="center" wrapText="1"/>
    </xf>
    <xf numFmtId="0" fontId="1" fillId="0" borderId="81" xfId="0" applyFont="1" applyBorder="1" applyAlignment="1" applyProtection="1">
      <alignment horizontal="center" vertical="center" wrapText="1"/>
      <protection locked="0"/>
    </xf>
    <xf numFmtId="0" fontId="1" fillId="0" borderId="63" xfId="40" applyFont="1" applyBorder="1" applyAlignment="1" applyProtection="1">
      <alignment horizontal="left" vertical="center"/>
      <protection locked="0"/>
    </xf>
    <xf numFmtId="0" fontId="1" fillId="0" borderId="13" xfId="40" applyFont="1" applyBorder="1" applyAlignment="1" applyProtection="1">
      <alignment horizontal="left" vertical="center"/>
      <protection locked="0"/>
    </xf>
    <xf numFmtId="0" fontId="2" fillId="2" borderId="4" xfId="44" applyFont="1" applyFill="1" applyBorder="1" applyAlignment="1" applyProtection="1">
      <alignment horizontal="center"/>
      <protection locked="0"/>
    </xf>
    <xf numFmtId="0" fontId="2" fillId="2" borderId="13" xfId="44" applyFont="1" applyFill="1" applyBorder="1" applyAlignment="1" applyProtection="1">
      <alignment horizontal="center"/>
      <protection locked="0"/>
    </xf>
    <xf numFmtId="0" fontId="2" fillId="2" borderId="6" xfId="44" applyFont="1" applyFill="1" applyBorder="1" applyAlignment="1" applyProtection="1">
      <alignment horizontal="center"/>
      <protection locked="0"/>
    </xf>
    <xf numFmtId="0" fontId="2" fillId="0" borderId="43" xfId="50" applyFont="1" applyBorder="1" applyAlignment="1">
      <alignment horizontal="center" vertical="center" wrapText="1"/>
    </xf>
    <xf numFmtId="0" fontId="2" fillId="0" borderId="1" xfId="50" applyFont="1" applyBorder="1" applyAlignment="1">
      <alignment horizontal="center" vertical="center" wrapText="1"/>
    </xf>
    <xf numFmtId="0" fontId="2" fillId="0" borderId="43"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6" xfId="50" applyFont="1" applyBorder="1" applyAlignment="1">
      <alignment horizontal="center" vertical="center" wrapText="1"/>
    </xf>
    <xf numFmtId="0" fontId="18" fillId="0" borderId="6" xfId="50" applyFont="1" applyBorder="1" applyAlignment="1">
      <alignment horizontal="center" vertical="center" wrapText="1"/>
    </xf>
    <xf numFmtId="0" fontId="18" fillId="0" borderId="80" xfId="50" applyFont="1" applyBorder="1" applyAlignment="1">
      <alignment horizontal="center" vertical="center" wrapText="1"/>
    </xf>
    <xf numFmtId="0" fontId="2" fillId="2" borderId="4" xfId="44" applyFont="1" applyFill="1" applyBorder="1" applyAlignment="1" applyProtection="1">
      <protection locked="0"/>
    </xf>
    <xf numFmtId="0" fontId="2" fillId="2" borderId="6" xfId="44" applyFont="1" applyFill="1" applyBorder="1" applyAlignment="1" applyProtection="1">
      <protection locked="0"/>
    </xf>
    <xf numFmtId="0" fontId="50" fillId="2" borderId="1" xfId="43" applyFont="1" applyFill="1" applyBorder="1" applyAlignment="1" applyProtection="1">
      <alignment wrapText="1"/>
      <protection locked="0"/>
    </xf>
    <xf numFmtId="0" fontId="2" fillId="0" borderId="40" xfId="0" applyFont="1" applyBorder="1" applyAlignment="1" applyProtection="1">
      <alignment horizontal="center" vertical="center" wrapText="1"/>
      <protection locked="0"/>
    </xf>
    <xf numFmtId="0" fontId="2" fillId="0" borderId="64" xfId="0" applyFont="1" applyBorder="1" applyAlignment="1" applyProtection="1">
      <alignment horizontal="center" vertical="center" wrapText="1"/>
      <protection locked="0"/>
    </xf>
    <xf numFmtId="0" fontId="2" fillId="0" borderId="99" xfId="0" applyFont="1" applyBorder="1" applyAlignment="1" applyProtection="1">
      <alignment horizontal="center" vertical="center" wrapText="1"/>
      <protection locked="0"/>
    </xf>
    <xf numFmtId="0" fontId="2" fillId="0" borderId="5" xfId="50" applyFont="1" applyBorder="1" applyAlignment="1">
      <alignment horizontal="center" vertical="center" wrapText="1"/>
    </xf>
    <xf numFmtId="0" fontId="2" fillId="0" borderId="8" xfId="50" applyFont="1" applyBorder="1" applyAlignment="1">
      <alignment horizontal="center" vertical="center" wrapText="1"/>
    </xf>
    <xf numFmtId="0" fontId="49" fillId="0" borderId="1" xfId="49" applyFont="1" applyFill="1" applyBorder="1" applyAlignment="1" applyProtection="1">
      <alignment horizontal="center" textRotation="90"/>
      <protection locked="0"/>
    </xf>
    <xf numFmtId="0" fontId="2" fillId="0" borderId="0" xfId="49" applyFont="1" applyAlignment="1" applyProtection="1">
      <protection locked="0"/>
    </xf>
    <xf numFmtId="0" fontId="64" fillId="0" borderId="1" xfId="49" applyFont="1" applyBorder="1" applyAlignment="1" applyProtection="1">
      <alignment horizontal="left" vertical="center" wrapText="1"/>
      <protection locked="0"/>
    </xf>
    <xf numFmtId="0" fontId="2" fillId="0" borderId="6" xfId="0" applyFont="1" applyFill="1" applyBorder="1" applyAlignment="1">
      <alignment horizontal="center" vertical="center" wrapText="1"/>
    </xf>
    <xf numFmtId="0" fontId="2" fillId="0" borderId="64" xfId="0" applyFont="1" applyFill="1" applyBorder="1" applyAlignment="1">
      <alignment horizontal="center" vertical="center" wrapText="1"/>
    </xf>
    <xf numFmtId="0" fontId="2" fillId="0" borderId="12"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86"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87" xfId="0" applyFont="1" applyFill="1" applyBorder="1" applyAlignment="1">
      <alignment horizontal="center" vertical="center" wrapText="1"/>
    </xf>
    <xf numFmtId="4" fontId="2" fillId="0" borderId="5" xfId="0" applyNumberFormat="1" applyFont="1" applyFill="1" applyBorder="1" applyAlignment="1">
      <alignment horizontal="center" vertical="center" wrapText="1"/>
    </xf>
    <xf numFmtId="0" fontId="2" fillId="0" borderId="15" xfId="0" applyFont="1" applyFill="1" applyBorder="1" applyAlignment="1">
      <alignment horizontal="center" vertical="center" wrapText="1"/>
    </xf>
    <xf numFmtId="4" fontId="2" fillId="0" borderId="1" xfId="0" applyNumberFormat="1" applyFont="1" applyFill="1" applyBorder="1" applyAlignment="1">
      <alignment horizontal="center" vertical="center" wrapText="1"/>
    </xf>
    <xf numFmtId="0" fontId="1" fillId="0" borderId="13" xfId="0" applyFont="1" applyBorder="1" applyAlignment="1" applyProtection="1">
      <alignment horizontal="left" vertical="center"/>
      <protection locked="0"/>
    </xf>
    <xf numFmtId="0" fontId="51" fillId="0" borderId="76" xfId="0" applyFont="1" applyBorder="1" applyAlignment="1" applyProtection="1">
      <alignment horizontal="center" vertical="center" wrapText="1"/>
      <protection locked="0"/>
    </xf>
    <xf numFmtId="0" fontId="90" fillId="0" borderId="40" xfId="0" applyFont="1" applyBorder="1" applyAlignment="1" applyProtection="1">
      <alignment horizontal="left" vertical="center"/>
      <protection locked="0"/>
    </xf>
    <xf numFmtId="0" fontId="51" fillId="0" borderId="77" xfId="0" applyFont="1" applyBorder="1" applyAlignment="1" applyProtection="1">
      <alignment horizontal="center" vertical="center" wrapText="1"/>
      <protection locked="0"/>
    </xf>
    <xf numFmtId="0" fontId="15" fillId="2" borderId="4" xfId="35" applyNumberFormat="1" applyFont="1" applyFill="1" applyBorder="1" applyAlignment="1" applyProtection="1">
      <alignment horizontal="left" vertical="center" wrapText="1"/>
      <protection locked="0"/>
    </xf>
    <xf numFmtId="1" fontId="2" fillId="0" borderId="1" xfId="40" applyNumberFormat="1" applyFont="1" applyBorder="1" applyAlignment="1" applyProtection="1">
      <alignment horizontal="center" vertical="center" wrapText="1"/>
      <protection locked="0"/>
    </xf>
    <xf numFmtId="0" fontId="16" fillId="6" borderId="21" xfId="38" applyFont="1" applyFill="1" applyBorder="1" applyAlignment="1" applyProtection="1">
      <alignment horizontal="center" vertical="center"/>
      <protection locked="0"/>
    </xf>
    <xf numFmtId="0" fontId="16" fillId="6" borderId="56" xfId="38" applyFont="1" applyFill="1" applyBorder="1" applyAlignment="1" applyProtection="1">
      <alignment horizontal="center" vertical="center"/>
      <protection locked="0"/>
    </xf>
    <xf numFmtId="0" fontId="1" fillId="0" borderId="64" xfId="0" applyFont="1" applyBorder="1" applyAlignment="1" applyProtection="1">
      <alignment horizontal="center" vertical="center"/>
      <protection locked="0"/>
    </xf>
    <xf numFmtId="0" fontId="1" fillId="2" borderId="59" xfId="40" applyFont="1" applyFill="1" applyBorder="1" applyAlignment="1" applyProtection="1">
      <alignment horizontal="center" vertical="center" wrapText="1"/>
      <protection locked="0"/>
    </xf>
    <xf numFmtId="0" fontId="1" fillId="2" borderId="2" xfId="40" applyFont="1" applyFill="1" applyBorder="1" applyAlignment="1" applyProtection="1">
      <alignment horizontal="center" vertical="center" wrapText="1"/>
      <protection locked="0"/>
    </xf>
    <xf numFmtId="0" fontId="49" fillId="2" borderId="76" xfId="40" applyFont="1" applyFill="1" applyBorder="1" applyAlignment="1" applyProtection="1">
      <alignment horizontal="center" vertical="center" wrapText="1"/>
      <protection locked="0"/>
    </xf>
    <xf numFmtId="167" fontId="16" fillId="6" borderId="65" xfId="38" applyNumberFormat="1" applyFont="1" applyFill="1" applyBorder="1" applyAlignment="1" applyProtection="1">
      <alignment horizontal="center" vertical="center"/>
    </xf>
    <xf numFmtId="167" fontId="16" fillId="6" borderId="81" xfId="38" applyNumberFormat="1" applyFont="1" applyFill="1" applyBorder="1" applyAlignment="1" applyProtection="1">
      <alignment horizontal="center" vertical="center"/>
    </xf>
    <xf numFmtId="0" fontId="16" fillId="2" borderId="14" xfId="38" applyFont="1" applyFill="1" applyBorder="1" applyAlignment="1" applyProtection="1">
      <alignment horizontal="center" vertical="center"/>
      <protection locked="0"/>
    </xf>
    <xf numFmtId="0" fontId="16" fillId="2" borderId="5" xfId="38" applyFont="1" applyFill="1" applyBorder="1" applyAlignment="1" applyProtection="1">
      <alignment horizontal="center" vertical="center"/>
      <protection locked="0"/>
    </xf>
    <xf numFmtId="0" fontId="16" fillId="6" borderId="0" xfId="38" applyFont="1" applyFill="1" applyBorder="1" applyAlignment="1" applyProtection="1">
      <alignment horizontal="center" vertical="center"/>
    </xf>
    <xf numFmtId="0" fontId="16" fillId="2" borderId="86" xfId="38" applyFont="1" applyFill="1" applyBorder="1" applyAlignment="1" applyProtection="1">
      <alignment horizontal="center" vertical="center"/>
      <protection locked="0"/>
    </xf>
    <xf numFmtId="0" fontId="16" fillId="2" borderId="7" xfId="38" applyFont="1" applyFill="1" applyBorder="1" applyAlignment="1" applyProtection="1">
      <alignment horizontal="center" vertical="center"/>
      <protection locked="0"/>
    </xf>
    <xf numFmtId="1" fontId="16" fillId="2" borderId="8" xfId="38" applyNumberFormat="1" applyFont="1" applyFill="1" applyBorder="1" applyAlignment="1" applyProtection="1">
      <alignment horizontal="center" vertical="center"/>
      <protection locked="0"/>
    </xf>
    <xf numFmtId="1" fontId="16" fillId="2" borderId="5" xfId="38" applyNumberFormat="1" applyFont="1" applyFill="1" applyBorder="1" applyAlignment="1" applyProtection="1">
      <alignment horizontal="center" vertical="center"/>
      <protection locked="0"/>
    </xf>
    <xf numFmtId="1" fontId="16" fillId="6" borderId="86" xfId="38" applyNumberFormat="1" applyFont="1" applyFill="1" applyBorder="1" applyAlignment="1" applyProtection="1">
      <alignment horizontal="center" vertical="center"/>
    </xf>
    <xf numFmtId="0" fontId="16" fillId="6" borderId="86" xfId="38" applyFont="1" applyFill="1" applyBorder="1" applyAlignment="1" applyProtection="1">
      <alignment horizontal="center" vertical="center"/>
      <protection locked="0"/>
    </xf>
    <xf numFmtId="167" fontId="16" fillId="6" borderId="87" xfId="38" applyNumberFormat="1" applyFont="1" applyFill="1" applyBorder="1" applyAlignment="1" applyProtection="1">
      <alignment horizontal="center" vertical="center"/>
      <protection locked="0"/>
    </xf>
    <xf numFmtId="2" fontId="16" fillId="6" borderId="99" xfId="38" applyNumberFormat="1" applyFont="1" applyFill="1" applyBorder="1" applyAlignment="1" applyProtection="1">
      <alignment horizontal="center" vertical="center" wrapText="1"/>
      <protection locked="0"/>
    </xf>
    <xf numFmtId="167" fontId="16" fillId="6" borderId="58" xfId="38" applyNumberFormat="1" applyFont="1" applyFill="1" applyBorder="1" applyAlignment="1" applyProtection="1">
      <alignment horizontal="center" vertical="center"/>
    </xf>
    <xf numFmtId="1" fontId="16" fillId="2" borderId="10" xfId="38" applyNumberFormat="1" applyFont="1" applyFill="1" applyBorder="1" applyAlignment="1" applyProtection="1">
      <alignment horizontal="center" vertical="center"/>
      <protection locked="0"/>
    </xf>
    <xf numFmtId="1" fontId="16" fillId="2" borderId="15" xfId="38" applyNumberFormat="1" applyFont="1" applyFill="1" applyBorder="1" applyAlignment="1" applyProtection="1">
      <alignment horizontal="center" vertical="center"/>
      <protection locked="0"/>
    </xf>
    <xf numFmtId="0" fontId="16" fillId="6" borderId="66" xfId="38" applyFont="1" applyFill="1" applyBorder="1" applyAlignment="1" applyProtection="1">
      <alignment horizontal="center" vertical="center"/>
      <protection locked="0"/>
    </xf>
    <xf numFmtId="0" fontId="16" fillId="2" borderId="0" xfId="38" applyFont="1" applyFill="1" applyBorder="1" applyAlignment="1" applyProtection="1">
      <alignment horizontal="center" vertical="center"/>
      <protection locked="0"/>
    </xf>
    <xf numFmtId="0" fontId="16" fillId="2" borderId="15" xfId="38" applyFont="1" applyFill="1" applyBorder="1" applyAlignment="1" applyProtection="1">
      <alignment horizontal="center" vertical="center"/>
      <protection locked="0"/>
    </xf>
    <xf numFmtId="0" fontId="16" fillId="2" borderId="66" xfId="38" applyFont="1" applyFill="1" applyBorder="1" applyAlignment="1" applyProtection="1">
      <alignment horizontal="center" vertical="center"/>
      <protection locked="0"/>
    </xf>
    <xf numFmtId="0" fontId="16" fillId="2" borderId="9" xfId="38" applyFont="1" applyFill="1" applyBorder="1" applyAlignment="1" applyProtection="1">
      <alignment horizontal="center" vertical="center"/>
      <protection locked="0"/>
    </xf>
    <xf numFmtId="1" fontId="16" fillId="6" borderId="90" xfId="38" applyNumberFormat="1" applyFont="1" applyFill="1" applyBorder="1" applyAlignment="1" applyProtection="1">
      <alignment horizontal="center" vertical="center"/>
    </xf>
    <xf numFmtId="0" fontId="16" fillId="2" borderId="38" xfId="38" applyFont="1" applyFill="1" applyBorder="1" applyAlignment="1" applyProtection="1">
      <alignment horizontal="center" vertical="center"/>
    </xf>
    <xf numFmtId="0" fontId="16" fillId="2" borderId="3" xfId="38" applyFont="1" applyFill="1" applyBorder="1" applyAlignment="1" applyProtection="1">
      <alignment horizontal="center" vertical="center"/>
    </xf>
    <xf numFmtId="0" fontId="16" fillId="2" borderId="11" xfId="38" applyFont="1" applyFill="1" applyBorder="1" applyAlignment="1" applyProtection="1">
      <alignment horizontal="center" vertical="center"/>
    </xf>
    <xf numFmtId="1" fontId="16" fillId="2" borderId="3" xfId="38" applyNumberFormat="1" applyFont="1" applyFill="1" applyBorder="1" applyAlignment="1" applyProtection="1">
      <alignment horizontal="center" vertical="center"/>
    </xf>
    <xf numFmtId="1" fontId="16" fillId="2" borderId="11" xfId="38" applyNumberFormat="1" applyFont="1" applyFill="1" applyBorder="1" applyAlignment="1" applyProtection="1">
      <alignment horizontal="center" vertical="center"/>
    </xf>
    <xf numFmtId="0" fontId="16" fillId="6" borderId="2" xfId="38" applyFont="1" applyFill="1" applyBorder="1" applyAlignment="1" applyProtection="1">
      <alignment horizontal="center" vertical="center"/>
      <protection locked="0"/>
    </xf>
    <xf numFmtId="0" fontId="16" fillId="2" borderId="86" xfId="38" applyFont="1" applyFill="1" applyBorder="1" applyAlignment="1" applyProtection="1">
      <alignment horizontal="center" vertical="center"/>
    </xf>
    <xf numFmtId="0" fontId="16" fillId="2" borderId="5" xfId="38" applyFont="1" applyFill="1" applyBorder="1" applyAlignment="1" applyProtection="1">
      <alignment horizontal="center" vertical="center"/>
    </xf>
    <xf numFmtId="0" fontId="16" fillId="6" borderId="87" xfId="38" applyFont="1" applyFill="1" applyBorder="1" applyAlignment="1" applyProtection="1">
      <alignment horizontal="center" vertical="center"/>
    </xf>
    <xf numFmtId="0" fontId="16" fillId="2" borderId="7" xfId="38" applyFont="1" applyFill="1" applyBorder="1" applyAlignment="1" applyProtection="1">
      <alignment horizontal="center" vertical="center"/>
    </xf>
    <xf numFmtId="0" fontId="16" fillId="6" borderId="14" xfId="38" applyFont="1" applyFill="1" applyBorder="1" applyAlignment="1" applyProtection="1">
      <alignment horizontal="center" vertical="center"/>
      <protection locked="0"/>
    </xf>
    <xf numFmtId="1" fontId="16" fillId="6" borderId="21" xfId="38" applyNumberFormat="1" applyFont="1" applyFill="1" applyBorder="1" applyAlignment="1" applyProtection="1">
      <alignment horizontal="center" vertical="center"/>
    </xf>
    <xf numFmtId="1" fontId="16" fillId="6" borderId="57" xfId="38" applyNumberFormat="1" applyFont="1" applyFill="1" applyBorder="1" applyAlignment="1" applyProtection="1">
      <alignment horizontal="center" vertical="center"/>
    </xf>
    <xf numFmtId="0" fontId="1" fillId="0" borderId="40" xfId="0" applyFont="1" applyBorder="1" applyAlignment="1" applyProtection="1">
      <alignment horizontal="left" vertical="center"/>
      <protection locked="0"/>
    </xf>
    <xf numFmtId="0" fontId="1" fillId="0" borderId="24" xfId="0" applyFont="1" applyBorder="1" applyAlignment="1" applyProtection="1">
      <alignment horizontal="center" vertical="center"/>
      <protection locked="0"/>
    </xf>
    <xf numFmtId="0" fontId="64" fillId="0" borderId="1" xfId="49" applyFont="1" applyBorder="1" applyAlignment="1" applyProtection="1">
      <alignment horizontal="center" vertical="center" wrapText="1"/>
      <protection locked="0"/>
    </xf>
    <xf numFmtId="0" fontId="1" fillId="0" borderId="88" xfId="40" applyFont="1" applyBorder="1" applyAlignment="1" applyProtection="1">
      <alignment horizontal="left" vertical="center" wrapText="1"/>
      <protection locked="0"/>
    </xf>
    <xf numFmtId="0" fontId="1" fillId="0" borderId="5" xfId="40" applyFont="1" applyBorder="1" applyAlignment="1" applyProtection="1">
      <alignment horizontal="left" vertical="center" wrapText="1"/>
      <protection locked="0"/>
    </xf>
    <xf numFmtId="0" fontId="1" fillId="0" borderId="14" xfId="40" applyFont="1" applyBorder="1" applyAlignment="1" applyProtection="1">
      <alignment horizontal="left" vertical="center" wrapText="1"/>
      <protection locked="0"/>
    </xf>
    <xf numFmtId="1" fontId="1" fillId="0" borderId="87" xfId="48" applyNumberFormat="1" applyFont="1" applyBorder="1" applyAlignment="1" applyProtection="1">
      <alignment horizontal="center" vertical="center"/>
      <protection locked="0"/>
    </xf>
    <xf numFmtId="1" fontId="1" fillId="6" borderId="85" xfId="48" applyNumberFormat="1" applyFont="1" applyFill="1" applyBorder="1" applyAlignment="1" applyProtection="1">
      <alignment horizontal="center" vertical="center"/>
      <protection locked="0"/>
    </xf>
    <xf numFmtId="1" fontId="1" fillId="0" borderId="8" xfId="48" applyNumberFormat="1" applyFont="1" applyBorder="1" applyAlignment="1" applyProtection="1">
      <alignment horizontal="center" vertical="center"/>
      <protection locked="0"/>
    </xf>
    <xf numFmtId="1" fontId="1" fillId="0" borderId="5" xfId="48" applyNumberFormat="1" applyFont="1" applyBorder="1" applyAlignment="1" applyProtection="1">
      <alignment horizontal="center" vertical="center"/>
      <protection locked="0"/>
    </xf>
    <xf numFmtId="1" fontId="1" fillId="6" borderId="65" xfId="48" applyNumberFormat="1" applyFont="1" applyFill="1" applyBorder="1" applyAlignment="1" applyProtection="1">
      <alignment horizontal="center" vertical="center"/>
      <protection locked="0"/>
    </xf>
    <xf numFmtId="1" fontId="1" fillId="2" borderId="65" xfId="48" applyNumberFormat="1" applyFont="1" applyFill="1" applyBorder="1" applyAlignment="1" applyProtection="1">
      <alignment horizontal="center" vertical="center"/>
      <protection locked="0"/>
    </xf>
    <xf numFmtId="1" fontId="1" fillId="6" borderId="20" xfId="48" applyNumberFormat="1" applyFont="1" applyFill="1" applyBorder="1" applyAlignment="1" applyProtection="1">
      <alignment horizontal="center" vertical="center"/>
      <protection hidden="1"/>
    </xf>
    <xf numFmtId="1" fontId="1" fillId="6" borderId="81" xfId="48" applyNumberFormat="1" applyFont="1" applyFill="1" applyBorder="1" applyAlignment="1" applyProtection="1">
      <alignment horizontal="center" vertical="center"/>
      <protection hidden="1"/>
    </xf>
    <xf numFmtId="0" fontId="1" fillId="0" borderId="67" xfId="48" applyFont="1" applyBorder="1" applyAlignment="1" applyProtection="1">
      <alignment horizontal="center" vertical="center"/>
      <protection locked="0"/>
    </xf>
    <xf numFmtId="0" fontId="1" fillId="0" borderId="79" xfId="48" applyFont="1" applyBorder="1" applyAlignment="1" applyProtection="1">
      <alignment horizontal="left" vertical="center" wrapText="1"/>
      <protection locked="0"/>
    </xf>
    <xf numFmtId="1" fontId="1" fillId="6" borderId="17" xfId="48" applyNumberFormat="1" applyFont="1" applyFill="1" applyBorder="1" applyAlignment="1" applyProtection="1">
      <alignment horizontal="center" vertical="center"/>
      <protection hidden="1"/>
    </xf>
    <xf numFmtId="1" fontId="1" fillId="6" borderId="83" xfId="48" applyNumberFormat="1" applyFont="1" applyFill="1" applyBorder="1" applyAlignment="1" applyProtection="1">
      <alignment horizontal="center" vertical="center"/>
      <protection hidden="1"/>
    </xf>
    <xf numFmtId="0" fontId="1" fillId="6" borderId="9" xfId="48" applyFont="1" applyFill="1" applyBorder="1" applyAlignment="1" applyProtection="1">
      <alignment horizontal="center" vertical="center"/>
      <protection hidden="1"/>
    </xf>
    <xf numFmtId="0" fontId="1" fillId="6" borderId="42" xfId="48" applyFont="1" applyFill="1" applyBorder="1" applyAlignment="1" applyProtection="1">
      <alignment horizontal="center" vertical="center"/>
      <protection hidden="1"/>
    </xf>
    <xf numFmtId="1" fontId="1" fillId="6" borderId="57" xfId="48" applyNumberFormat="1" applyFont="1" applyFill="1" applyBorder="1" applyAlignment="1" applyProtection="1">
      <alignment horizontal="center" vertical="center"/>
      <protection hidden="1"/>
    </xf>
    <xf numFmtId="1" fontId="1" fillId="6" borderId="21" xfId="48" applyNumberFormat="1" applyFont="1" applyFill="1" applyBorder="1" applyAlignment="1" applyProtection="1">
      <alignment horizontal="center" vertical="center"/>
      <protection hidden="1"/>
    </xf>
    <xf numFmtId="1" fontId="1" fillId="6" borderId="22" xfId="48" applyNumberFormat="1" applyFont="1" applyFill="1" applyBorder="1" applyAlignment="1" applyProtection="1">
      <alignment horizontal="center" vertical="center"/>
      <protection hidden="1"/>
    </xf>
    <xf numFmtId="0" fontId="1" fillId="0" borderId="13" xfId="0" applyFont="1" applyBorder="1" applyAlignment="1" applyProtection="1">
      <alignment horizontal="center" vertical="center"/>
      <protection locked="0"/>
    </xf>
    <xf numFmtId="0" fontId="1" fillId="0" borderId="64" xfId="0" applyFont="1" applyBorder="1" applyAlignment="1" applyProtection="1">
      <alignment horizontal="center" vertical="center"/>
      <protection locked="0"/>
    </xf>
    <xf numFmtId="0" fontId="49" fillId="0" borderId="77" xfId="0" applyFont="1" applyBorder="1" applyAlignment="1" applyProtection="1">
      <alignment horizontal="left" vertical="center"/>
      <protection locked="0"/>
    </xf>
    <xf numFmtId="0" fontId="1" fillId="0" borderId="87" xfId="0" applyFont="1" applyBorder="1" applyAlignment="1" applyProtection="1">
      <alignment horizontal="center" vertical="center"/>
      <protection locked="0"/>
    </xf>
    <xf numFmtId="0" fontId="1" fillId="0" borderId="2" xfId="0" applyFont="1" applyBorder="1" applyAlignment="1" applyProtection="1">
      <alignment horizontal="left" vertical="center"/>
      <protection locked="0"/>
    </xf>
    <xf numFmtId="0" fontId="1" fillId="0" borderId="40" xfId="0" applyFont="1" applyBorder="1" applyAlignment="1" applyProtection="1">
      <alignment horizontal="center" vertical="center"/>
      <protection locked="0"/>
    </xf>
    <xf numFmtId="0" fontId="1" fillId="0" borderId="8" xfId="0" applyFont="1" applyBorder="1" applyAlignment="1" applyProtection="1">
      <alignment horizontal="center" vertical="center"/>
      <protection locked="0"/>
    </xf>
    <xf numFmtId="0" fontId="51" fillId="0" borderId="12" xfId="0" applyFont="1" applyBorder="1" applyAlignment="1" applyProtection="1">
      <alignment horizontal="center" vertical="center" wrapText="1"/>
      <protection locked="0"/>
    </xf>
    <xf numFmtId="0" fontId="51" fillId="0" borderId="43"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protection locked="0"/>
    </xf>
    <xf numFmtId="0" fontId="1" fillId="0" borderId="42" xfId="0" applyFont="1" applyBorder="1" applyAlignment="1" applyProtection="1">
      <alignment horizontal="left" vertical="center"/>
      <protection locked="0"/>
    </xf>
    <xf numFmtId="0" fontId="0" fillId="0" borderId="1" xfId="0" applyFont="1" applyBorder="1"/>
    <xf numFmtId="1" fontId="8" fillId="9" borderId="1" xfId="45" applyNumberFormat="1" applyFont="1" applyFill="1" applyBorder="1" applyAlignment="1" applyProtection="1">
      <alignment horizontal="right" vertical="center" wrapText="1"/>
      <protection locked="0"/>
    </xf>
    <xf numFmtId="0" fontId="1" fillId="0" borderId="14" xfId="0" applyFont="1" applyBorder="1" applyAlignment="1" applyProtection="1">
      <alignment horizontal="left" vertical="center"/>
      <protection locked="0"/>
    </xf>
    <xf numFmtId="0" fontId="51" fillId="0" borderId="79" xfId="0" applyFont="1" applyBorder="1" applyAlignment="1" applyProtection="1">
      <alignment horizontal="center" vertical="center" wrapText="1"/>
      <protection locked="0"/>
    </xf>
    <xf numFmtId="49" fontId="8" fillId="0" borderId="4" xfId="45" applyNumberFormat="1" applyFont="1" applyBorder="1" applyAlignment="1" applyProtection="1">
      <alignment horizontal="left" vertical="center" wrapText="1"/>
      <protection locked="0"/>
    </xf>
    <xf numFmtId="0" fontId="2" fillId="0" borderId="1" xfId="50" applyFont="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2" fillId="0" borderId="6" xfId="50" applyFont="1" applyBorder="1" applyAlignment="1">
      <alignment horizontal="center" vertical="center" wrapText="1"/>
    </xf>
    <xf numFmtId="0" fontId="2" fillId="0" borderId="18" xfId="0" applyFont="1" applyBorder="1" applyProtection="1">
      <protection locked="0"/>
    </xf>
    <xf numFmtId="0" fontId="2" fillId="0" borderId="65"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50" fillId="2" borderId="1" xfId="43" applyFont="1" applyFill="1" applyBorder="1" applyAlignment="1" applyProtection="1">
      <protection locked="0"/>
    </xf>
    <xf numFmtId="0" fontId="78" fillId="2" borderId="1" xfId="43" applyFont="1" applyFill="1" applyBorder="1" applyAlignment="1" applyProtection="1">
      <alignment wrapText="1"/>
      <protection locked="0"/>
    </xf>
    <xf numFmtId="0" fontId="50" fillId="0" borderId="1" xfId="43" applyFont="1" applyFill="1" applyBorder="1" applyAlignment="1" applyProtection="1">
      <protection locked="0"/>
    </xf>
    <xf numFmtId="0" fontId="50" fillId="0" borderId="1" xfId="43" applyFont="1" applyFill="1" applyBorder="1" applyAlignment="1" applyProtection="1">
      <alignment wrapText="1"/>
      <protection locked="0"/>
    </xf>
    <xf numFmtId="0" fontId="79" fillId="2" borderId="1" xfId="43" applyFont="1" applyFill="1" applyBorder="1" applyAlignment="1" applyProtection="1">
      <alignment wrapText="1"/>
      <protection locked="0"/>
    </xf>
    <xf numFmtId="0" fontId="15" fillId="2" borderId="0" xfId="33" applyFont="1" applyFill="1" applyAlignment="1" applyProtection="1">
      <alignment vertical="center"/>
      <protection hidden="1"/>
    </xf>
    <xf numFmtId="0" fontId="2" fillId="0" borderId="46" xfId="0" applyFont="1" applyBorder="1" applyAlignment="1" applyProtection="1">
      <alignment horizontal="center" vertical="center" wrapText="1"/>
      <protection locked="0"/>
    </xf>
    <xf numFmtId="0" fontId="2" fillId="0" borderId="1" xfId="0" applyFont="1" applyBorder="1" applyAlignment="1" applyProtection="1">
      <alignment horizontal="center" vertical="center" wrapText="1"/>
      <protection locked="0"/>
    </xf>
    <xf numFmtId="0" fontId="2" fillId="0" borderId="1" xfId="0" applyFont="1" applyBorder="1" applyAlignment="1" applyProtection="1">
      <alignment horizontal="left" vertical="center" wrapText="1"/>
      <protection locked="0"/>
    </xf>
    <xf numFmtId="14" fontId="2" fillId="0" borderId="1" xfId="0" applyNumberFormat="1" applyFont="1" applyBorder="1" applyAlignment="1" applyProtection="1">
      <alignment horizontal="center" vertical="center" wrapText="1"/>
      <protection locked="0"/>
    </xf>
    <xf numFmtId="14" fontId="2" fillId="0" borderId="4" xfId="0" applyNumberFormat="1" applyFont="1" applyBorder="1" applyAlignment="1" applyProtection="1">
      <alignment horizontal="center" vertical="center" wrapText="1"/>
      <protection locked="0"/>
    </xf>
    <xf numFmtId="14" fontId="2" fillId="0" borderId="46" xfId="0" applyNumberFormat="1" applyFont="1" applyBorder="1" applyAlignment="1" applyProtection="1">
      <alignment horizontal="center" vertical="center" wrapText="1"/>
      <protection locked="0"/>
    </xf>
    <xf numFmtId="14" fontId="2" fillId="0" borderId="78" xfId="0" applyNumberFormat="1" applyFont="1" applyBorder="1" applyAlignment="1" applyProtection="1">
      <alignment horizontal="center" vertical="center" wrapText="1"/>
      <protection locked="0"/>
    </xf>
    <xf numFmtId="0" fontId="13" fillId="2" borderId="0" xfId="33" applyFont="1" applyFill="1" applyAlignment="1" applyProtection="1">
      <alignment vertical="center"/>
      <protection locked="0"/>
    </xf>
    <xf numFmtId="0" fontId="1" fillId="0" borderId="13" xfId="0" applyFont="1" applyBorder="1" applyAlignment="1" applyProtection="1">
      <alignment horizontal="center" vertical="center"/>
      <protection locked="0"/>
    </xf>
    <xf numFmtId="0" fontId="1" fillId="0" borderId="84" xfId="0" applyFont="1" applyBorder="1" applyAlignment="1" applyProtection="1">
      <alignment horizontal="center" vertical="center"/>
      <protection locked="0"/>
    </xf>
    <xf numFmtId="0" fontId="1" fillId="0" borderId="89" xfId="0" applyFont="1" applyBorder="1" applyAlignment="1" applyProtection="1">
      <alignment horizontal="center" vertical="center"/>
      <protection locked="0"/>
    </xf>
    <xf numFmtId="0" fontId="1" fillId="0" borderId="48" xfId="0" applyFont="1" applyBorder="1" applyAlignment="1" applyProtection="1">
      <alignment horizontal="center" vertical="center" wrapText="1"/>
      <protection locked="0"/>
    </xf>
    <xf numFmtId="0" fontId="1" fillId="0" borderId="14" xfId="0" applyFont="1" applyBorder="1" applyAlignment="1" applyProtection="1">
      <alignment horizontal="center" vertical="center" wrapText="1"/>
      <protection locked="0"/>
    </xf>
    <xf numFmtId="0" fontId="1" fillId="0" borderId="89" xfId="0" applyFont="1" applyBorder="1" applyAlignment="1" applyProtection="1">
      <alignment horizontal="center" vertical="center" wrapText="1"/>
      <protection locked="0"/>
    </xf>
    <xf numFmtId="0" fontId="1" fillId="0" borderId="87" xfId="0" applyFont="1" applyBorder="1" applyAlignment="1" applyProtection="1">
      <alignment horizontal="center" vertical="center" wrapText="1"/>
      <protection locked="0"/>
    </xf>
    <xf numFmtId="0" fontId="2" fillId="2" borderId="0" xfId="36" applyFont="1" applyFill="1" applyAlignment="1" applyProtection="1">
      <alignment horizontal="center" wrapText="1"/>
      <protection locked="0"/>
    </xf>
    <xf numFmtId="0" fontId="86" fillId="0" borderId="0" xfId="0" applyFont="1" applyAlignment="1">
      <alignment vertical="center"/>
    </xf>
    <xf numFmtId="0" fontId="60" fillId="0" borderId="74" xfId="0" applyFont="1" applyBorder="1" applyAlignment="1">
      <alignment horizontal="left" vertical="center" wrapText="1"/>
    </xf>
    <xf numFmtId="0" fontId="13" fillId="2" borderId="0" xfId="36" applyFont="1" applyFill="1" applyAlignment="1" applyProtection="1">
      <alignment horizontal="center" vertical="center"/>
      <protection locked="0"/>
    </xf>
    <xf numFmtId="0" fontId="13" fillId="2" borderId="0" xfId="36" applyFont="1" applyFill="1" applyAlignment="1" applyProtection="1">
      <alignment horizontal="center"/>
      <protection locked="0"/>
    </xf>
    <xf numFmtId="0" fontId="34" fillId="2" borderId="0" xfId="36" applyFont="1" applyFill="1" applyAlignment="1" applyProtection="1">
      <alignment horizontal="center" vertical="center"/>
      <protection locked="0"/>
    </xf>
    <xf numFmtId="0" fontId="17" fillId="2" borderId="0" xfId="36" applyFont="1" applyFill="1" applyAlignment="1" applyProtection="1">
      <alignment horizontal="right" vertical="center"/>
      <protection locked="0"/>
    </xf>
    <xf numFmtId="0" fontId="35" fillId="2" borderId="0" xfId="36" applyFont="1" applyFill="1" applyAlignment="1" applyProtection="1">
      <alignment horizontal="center" vertical="center"/>
      <protection locked="0"/>
    </xf>
    <xf numFmtId="0" fontId="17" fillId="2" borderId="0" xfId="36" applyFont="1" applyFill="1" applyAlignment="1" applyProtection="1">
      <alignment horizontal="left" vertical="center"/>
      <protection locked="0"/>
    </xf>
    <xf numFmtId="0" fontId="2" fillId="6" borderId="4" xfId="37" applyFont="1" applyFill="1" applyBorder="1" applyAlignment="1" applyProtection="1">
      <alignment horizontal="left" vertical="center" wrapText="1"/>
      <protection locked="0"/>
    </xf>
    <xf numFmtId="0" fontId="2" fillId="6" borderId="13" xfId="37" applyFont="1" applyFill="1" applyBorder="1" applyAlignment="1" applyProtection="1">
      <alignment horizontal="left" vertical="center" wrapText="1"/>
      <protection locked="0"/>
    </xf>
    <xf numFmtId="0" fontId="2" fillId="6" borderId="6" xfId="37" applyFont="1" applyFill="1" applyBorder="1" applyAlignment="1" applyProtection="1">
      <alignment horizontal="left" vertical="center" wrapText="1"/>
      <protection locked="0"/>
    </xf>
    <xf numFmtId="0" fontId="2" fillId="0" borderId="4" xfId="37" applyFont="1" applyBorder="1" applyAlignment="1" applyProtection="1">
      <alignment horizontal="center" vertical="center"/>
      <protection locked="0"/>
    </xf>
    <xf numFmtId="0" fontId="2" fillId="0" borderId="6" xfId="37" applyFont="1" applyBorder="1" applyAlignment="1" applyProtection="1">
      <alignment horizontal="center" vertical="center"/>
      <protection locked="0"/>
    </xf>
    <xf numFmtId="0" fontId="2" fillId="6" borderId="1" xfId="37" applyFont="1" applyFill="1" applyBorder="1" applyAlignment="1" applyProtection="1">
      <alignment horizontal="left" vertical="center" wrapText="1"/>
      <protection locked="0"/>
    </xf>
    <xf numFmtId="0" fontId="2" fillId="0" borderId="1" xfId="37" applyFont="1" applyBorder="1" applyAlignment="1" applyProtection="1">
      <alignment horizontal="center" vertical="center"/>
      <protection locked="0"/>
    </xf>
    <xf numFmtId="0" fontId="2" fillId="0" borderId="7" xfId="37" applyFont="1" applyBorder="1" applyAlignment="1" applyProtection="1">
      <alignment horizontal="center" vertical="center"/>
      <protection locked="0"/>
    </xf>
    <xf numFmtId="0" fontId="2" fillId="0" borderId="8" xfId="37" applyFont="1" applyBorder="1" applyAlignment="1" applyProtection="1">
      <alignment horizontal="center" vertical="center"/>
      <protection locked="0"/>
    </xf>
    <xf numFmtId="0" fontId="2" fillId="0" borderId="9" xfId="37" applyFont="1" applyBorder="1" applyAlignment="1" applyProtection="1">
      <alignment horizontal="center" vertical="center"/>
      <protection locked="0"/>
    </xf>
    <xf numFmtId="0" fontId="2" fillId="0" borderId="10" xfId="37" applyFont="1" applyBorder="1" applyAlignment="1" applyProtection="1">
      <alignment horizontal="center" vertical="center"/>
      <protection locked="0"/>
    </xf>
    <xf numFmtId="0" fontId="2" fillId="0" borderId="11" xfId="37" applyFont="1" applyBorder="1" applyAlignment="1" applyProtection="1">
      <alignment horizontal="center" vertical="center"/>
      <protection locked="0"/>
    </xf>
    <xf numFmtId="0" fontId="2" fillId="0" borderId="12" xfId="37" applyFont="1" applyBorder="1" applyAlignment="1" applyProtection="1">
      <alignment horizontal="center" vertical="center"/>
      <protection locked="0"/>
    </xf>
    <xf numFmtId="0" fontId="2" fillId="21" borderId="7" xfId="37" applyFont="1" applyFill="1" applyBorder="1" applyAlignment="1" applyProtection="1">
      <alignment horizontal="left" vertical="center" wrapText="1"/>
      <protection hidden="1"/>
    </xf>
    <xf numFmtId="0" fontId="2" fillId="21" borderId="14" xfId="37" applyFont="1" applyFill="1" applyBorder="1" applyAlignment="1" applyProtection="1">
      <alignment horizontal="left" vertical="center" wrapText="1"/>
      <protection hidden="1"/>
    </xf>
    <xf numFmtId="0" fontId="2" fillId="21" borderId="8" xfId="37" applyFont="1" applyFill="1" applyBorder="1" applyAlignment="1" applyProtection="1">
      <alignment horizontal="left" vertical="center" wrapText="1"/>
      <protection hidden="1"/>
    </xf>
    <xf numFmtId="0" fontId="2" fillId="21" borderId="11" xfId="37" applyFont="1" applyFill="1" applyBorder="1" applyAlignment="1" applyProtection="1">
      <alignment horizontal="left" vertical="center" wrapText="1"/>
      <protection hidden="1"/>
    </xf>
    <xf numFmtId="0" fontId="2" fillId="21" borderId="2" xfId="37" applyFont="1" applyFill="1" applyBorder="1" applyAlignment="1" applyProtection="1">
      <alignment horizontal="left" vertical="center" wrapText="1"/>
      <protection hidden="1"/>
    </xf>
    <xf numFmtId="0" fontId="2" fillId="21" borderId="12" xfId="37" applyFont="1" applyFill="1" applyBorder="1" applyAlignment="1" applyProtection="1">
      <alignment horizontal="left" vertical="center" wrapText="1"/>
      <protection hidden="1"/>
    </xf>
    <xf numFmtId="0" fontId="13" fillId="21" borderId="4" xfId="37" applyFont="1" applyFill="1" applyBorder="1" applyAlignment="1" applyProtection="1">
      <alignment horizontal="center" vertical="center" wrapText="1"/>
      <protection hidden="1"/>
    </xf>
    <xf numFmtId="0" fontId="13" fillId="21" borderId="13" xfId="37" applyFont="1" applyFill="1" applyBorder="1" applyAlignment="1" applyProtection="1">
      <alignment horizontal="center" vertical="center" wrapText="1"/>
      <protection hidden="1"/>
    </xf>
    <xf numFmtId="0" fontId="13" fillId="21" borderId="6" xfId="37" applyFont="1" applyFill="1" applyBorder="1" applyAlignment="1" applyProtection="1">
      <alignment horizontal="center" vertical="center" wrapText="1"/>
      <protection hidden="1"/>
    </xf>
    <xf numFmtId="0" fontId="13" fillId="21" borderId="5" xfId="37" applyFont="1" applyFill="1" applyBorder="1" applyAlignment="1" applyProtection="1">
      <alignment horizontal="center" vertical="center" wrapText="1"/>
      <protection hidden="1"/>
    </xf>
    <xf numFmtId="0" fontId="13" fillId="21" borderId="3" xfId="37" applyFont="1" applyFill="1" applyBorder="1" applyAlignment="1" applyProtection="1">
      <alignment horizontal="center" vertical="center" wrapText="1"/>
      <protection hidden="1"/>
    </xf>
    <xf numFmtId="0" fontId="8" fillId="21" borderId="7" xfId="37" applyFont="1" applyFill="1" applyBorder="1" applyAlignment="1" applyProtection="1">
      <alignment horizontal="center" vertical="center" wrapText="1"/>
      <protection hidden="1"/>
    </xf>
    <xf numFmtId="0" fontId="8" fillId="21" borderId="8" xfId="37" applyFont="1" applyFill="1" applyBorder="1" applyAlignment="1" applyProtection="1">
      <alignment horizontal="center" vertical="center" wrapText="1"/>
      <protection hidden="1"/>
    </xf>
    <xf numFmtId="0" fontId="8" fillId="21" borderId="11" xfId="37" applyFont="1" applyFill="1" applyBorder="1" applyAlignment="1" applyProtection="1">
      <alignment horizontal="center" vertical="center" wrapText="1"/>
      <protection hidden="1"/>
    </xf>
    <xf numFmtId="0" fontId="8" fillId="21" borderId="12" xfId="37" applyFont="1" applyFill="1" applyBorder="1" applyAlignment="1" applyProtection="1">
      <alignment horizontal="center" vertical="center" wrapText="1"/>
      <protection hidden="1"/>
    </xf>
    <xf numFmtId="0" fontId="8" fillId="0" borderId="4" xfId="37" applyFont="1" applyBorder="1" applyAlignment="1" applyProtection="1">
      <alignment horizontal="center" vertical="center" wrapText="1"/>
      <protection locked="0"/>
    </xf>
    <xf numFmtId="0" fontId="8" fillId="0" borderId="13" xfId="37" applyFont="1" applyBorder="1" applyAlignment="1" applyProtection="1">
      <alignment horizontal="center" vertical="center" wrapText="1"/>
      <protection locked="0"/>
    </xf>
    <xf numFmtId="0" fontId="2" fillId="6" borderId="5" xfId="37" applyFont="1" applyFill="1" applyBorder="1" applyAlignment="1" applyProtection="1">
      <alignment horizontal="left" vertical="center" wrapText="1"/>
      <protection locked="0"/>
    </xf>
    <xf numFmtId="0" fontId="2" fillId="0" borderId="3" xfId="0" applyFont="1" applyBorder="1" applyProtection="1">
      <protection locked="0"/>
    </xf>
    <xf numFmtId="168" fontId="2" fillId="2" borderId="5" xfId="37" applyNumberFormat="1" applyFont="1" applyFill="1" applyBorder="1" applyAlignment="1" applyProtection="1">
      <alignment vertical="center" wrapText="1"/>
      <protection locked="0"/>
    </xf>
    <xf numFmtId="168" fontId="2" fillId="0" borderId="3" xfId="0" applyNumberFormat="1" applyFont="1" applyBorder="1" applyAlignment="1" applyProtection="1">
      <protection locked="0"/>
    </xf>
    <xf numFmtId="0" fontId="8" fillId="0" borderId="1" xfId="37" applyFont="1" applyBorder="1" applyAlignment="1" applyProtection="1">
      <alignment horizontal="center" vertical="center" wrapText="1"/>
      <protection locked="0"/>
    </xf>
    <xf numFmtId="0" fontId="2" fillId="0" borderId="1" xfId="37" applyFont="1" applyBorder="1" applyAlignment="1" applyProtection="1">
      <alignment horizontal="left" vertical="center" wrapText="1"/>
      <protection locked="0"/>
    </xf>
    <xf numFmtId="0" fontId="2" fillId="0" borderId="7" xfId="37" applyFont="1" applyBorder="1" applyAlignment="1" applyProtection="1">
      <alignment horizontal="left" vertical="center" wrapText="1"/>
      <protection locked="0"/>
    </xf>
    <xf numFmtId="0" fontId="2" fillId="0" borderId="14" xfId="37" applyFont="1" applyBorder="1" applyAlignment="1" applyProtection="1">
      <alignment horizontal="left" vertical="center" wrapText="1"/>
      <protection locked="0"/>
    </xf>
    <xf numFmtId="0" fontId="2" fillId="0" borderId="8" xfId="37" applyFont="1" applyBorder="1" applyAlignment="1" applyProtection="1">
      <alignment horizontal="left" vertical="center" wrapText="1"/>
      <protection locked="0"/>
    </xf>
    <xf numFmtId="0" fontId="2" fillId="0" borderId="9" xfId="37" applyFont="1" applyBorder="1" applyAlignment="1" applyProtection="1">
      <alignment horizontal="left" vertical="center" wrapText="1"/>
      <protection locked="0"/>
    </xf>
    <xf numFmtId="0" fontId="2" fillId="0" borderId="0" xfId="37" applyFont="1" applyBorder="1" applyAlignment="1" applyProtection="1">
      <alignment horizontal="left" vertical="center" wrapText="1"/>
      <protection locked="0"/>
    </xf>
    <xf numFmtId="0" fontId="2" fillId="0" borderId="10" xfId="37" applyFont="1" applyBorder="1" applyAlignment="1" applyProtection="1">
      <alignment horizontal="left" vertical="center" wrapText="1"/>
      <protection locked="0"/>
    </xf>
    <xf numFmtId="0" fontId="2" fillId="0" borderId="11" xfId="37" applyFont="1" applyBorder="1" applyAlignment="1" applyProtection="1">
      <alignment horizontal="left" vertical="center" wrapText="1"/>
      <protection locked="0"/>
    </xf>
    <xf numFmtId="0" fontId="2" fillId="0" borderId="2" xfId="37" applyFont="1" applyBorder="1" applyAlignment="1" applyProtection="1">
      <alignment horizontal="left" vertical="center" wrapText="1"/>
      <protection locked="0"/>
    </xf>
    <xf numFmtId="0" fontId="2" fillId="0" borderId="12" xfId="37" applyFont="1" applyBorder="1" applyAlignment="1" applyProtection="1">
      <alignment horizontal="left" vertical="center" wrapText="1"/>
      <protection locked="0"/>
    </xf>
    <xf numFmtId="0" fontId="2" fillId="0" borderId="7" xfId="37" applyFont="1" applyBorder="1" applyAlignment="1" applyProtection="1">
      <alignment horizontal="center" vertical="center" wrapText="1"/>
      <protection locked="0"/>
    </xf>
    <xf numFmtId="0" fontId="2" fillId="0" borderId="8" xfId="37" applyFont="1" applyBorder="1" applyAlignment="1" applyProtection="1">
      <alignment horizontal="center" vertical="center" wrapText="1"/>
      <protection locked="0"/>
    </xf>
    <xf numFmtId="0" fontId="2" fillId="0" borderId="9" xfId="37" applyFont="1" applyBorder="1" applyAlignment="1" applyProtection="1">
      <alignment horizontal="center" vertical="center" wrapText="1"/>
      <protection locked="0"/>
    </xf>
    <xf numFmtId="0" fontId="2" fillId="0" borderId="10" xfId="37" applyFont="1" applyBorder="1" applyAlignment="1" applyProtection="1">
      <alignment horizontal="center" vertical="center" wrapText="1"/>
      <protection locked="0"/>
    </xf>
    <xf numFmtId="0" fontId="2" fillId="0" borderId="11" xfId="37" applyFont="1" applyBorder="1" applyAlignment="1" applyProtection="1">
      <alignment horizontal="center" vertical="center" wrapText="1"/>
      <protection locked="0"/>
    </xf>
    <xf numFmtId="0" fontId="2" fillId="0" borderId="12" xfId="37" applyFont="1" applyBorder="1" applyAlignment="1" applyProtection="1">
      <alignment horizontal="center" vertical="center" wrapText="1"/>
      <protection locked="0"/>
    </xf>
    <xf numFmtId="0" fontId="2" fillId="0" borderId="1" xfId="37" applyFont="1" applyBorder="1" applyAlignment="1" applyProtection="1">
      <alignment horizontal="center" vertical="center" wrapText="1"/>
      <protection locked="0"/>
    </xf>
    <xf numFmtId="0" fontId="8" fillId="0" borderId="14" xfId="37" applyFont="1" applyBorder="1" applyAlignment="1" applyProtection="1">
      <alignment horizontal="left" vertical="center" wrapText="1"/>
      <protection locked="0"/>
    </xf>
    <xf numFmtId="0" fontId="8" fillId="6" borderId="4" xfId="37" applyFont="1" applyFill="1" applyBorder="1" applyAlignment="1" applyProtection="1">
      <alignment horizontal="left" vertical="center" wrapText="1"/>
      <protection locked="0"/>
    </xf>
    <xf numFmtId="0" fontId="8" fillId="6" borderId="13" xfId="37" applyFont="1" applyFill="1" applyBorder="1" applyAlignment="1" applyProtection="1">
      <alignment horizontal="left" vertical="center" wrapText="1"/>
      <protection locked="0"/>
    </xf>
    <xf numFmtId="0" fontId="8" fillId="6" borderId="6" xfId="37" applyFont="1" applyFill="1" applyBorder="1" applyAlignment="1" applyProtection="1">
      <alignment horizontal="left" vertical="center" wrapText="1"/>
      <protection locked="0"/>
    </xf>
    <xf numFmtId="3" fontId="2" fillId="2" borderId="4" xfId="37" applyNumberFormat="1" applyFont="1" applyFill="1" applyBorder="1" applyAlignment="1" applyProtection="1">
      <alignment horizontal="center" vertical="center"/>
      <protection locked="0"/>
    </xf>
    <xf numFmtId="3" fontId="2" fillId="2" borderId="6" xfId="37" applyNumberFormat="1" applyFont="1" applyFill="1" applyBorder="1" applyAlignment="1" applyProtection="1">
      <alignment horizontal="center" vertical="center"/>
      <protection locked="0"/>
    </xf>
    <xf numFmtId="0" fontId="8" fillId="6" borderId="4" xfId="37" applyFont="1" applyFill="1" applyBorder="1" applyAlignment="1" applyProtection="1">
      <alignment horizontal="left" vertical="center"/>
      <protection locked="0"/>
    </xf>
    <xf numFmtId="0" fontId="8" fillId="6" borderId="13" xfId="37" applyFont="1" applyFill="1" applyBorder="1" applyAlignment="1" applyProtection="1">
      <alignment horizontal="left" vertical="center"/>
      <protection locked="0"/>
    </xf>
    <xf numFmtId="0" fontId="8" fillId="6" borderId="6" xfId="37" applyFont="1" applyFill="1" applyBorder="1" applyAlignment="1" applyProtection="1">
      <alignment horizontal="left" vertical="center"/>
      <protection locked="0"/>
    </xf>
    <xf numFmtId="0" fontId="38" fillId="0" borderId="4" xfId="37" applyFont="1" applyBorder="1" applyAlignment="1" applyProtection="1">
      <alignment horizontal="left" vertical="center" wrapText="1"/>
      <protection locked="0"/>
    </xf>
    <xf numFmtId="0" fontId="38" fillId="0" borderId="13" xfId="37" applyFont="1" applyBorder="1" applyAlignment="1" applyProtection="1">
      <alignment horizontal="left" vertical="center" wrapText="1"/>
      <protection locked="0"/>
    </xf>
    <xf numFmtId="0" fontId="38" fillId="0" borderId="6" xfId="37" applyFont="1" applyBorder="1" applyAlignment="1" applyProtection="1">
      <alignment horizontal="left" vertical="center" wrapText="1"/>
      <protection locked="0"/>
    </xf>
    <xf numFmtId="49" fontId="2" fillId="0" borderId="1" xfId="37" applyNumberFormat="1" applyFont="1" applyBorder="1" applyAlignment="1" applyProtection="1">
      <alignment horizontal="left" vertical="center"/>
      <protection locked="0"/>
    </xf>
    <xf numFmtId="49" fontId="15" fillId="2" borderId="1" xfId="37" applyNumberFormat="1" applyFont="1" applyFill="1" applyBorder="1" applyAlignment="1" applyProtection="1">
      <alignment horizontal="left" vertical="center" wrapText="1"/>
      <protection locked="0"/>
    </xf>
    <xf numFmtId="0" fontId="2" fillId="6" borderId="13" xfId="37" applyFont="1" applyFill="1" applyBorder="1" applyAlignment="1" applyProtection="1">
      <alignment horizontal="center" vertical="center" wrapText="1"/>
      <protection locked="0"/>
    </xf>
    <xf numFmtId="0" fontId="2" fillId="6" borderId="6" xfId="37" applyFont="1" applyFill="1" applyBorder="1" applyAlignment="1" applyProtection="1">
      <alignment horizontal="center" vertical="center" wrapText="1"/>
      <protection locked="0"/>
    </xf>
    <xf numFmtId="0" fontId="2" fillId="6" borderId="1" xfId="37" applyFont="1" applyFill="1" applyBorder="1" applyAlignment="1" applyProtection="1">
      <alignment horizontal="center" vertical="center" wrapText="1"/>
      <protection locked="0"/>
    </xf>
    <xf numFmtId="49" fontId="92" fillId="2" borderId="1" xfId="55" applyNumberFormat="1" applyFill="1" applyBorder="1" applyAlignment="1" applyProtection="1">
      <alignment horizontal="center" vertical="center" wrapText="1"/>
      <protection locked="0"/>
    </xf>
    <xf numFmtId="49" fontId="2" fillId="2" borderId="1" xfId="29" applyNumberFormat="1" applyFont="1" applyFill="1" applyBorder="1" applyAlignment="1" applyProtection="1">
      <alignment horizontal="center" vertical="center" wrapText="1"/>
      <protection locked="0"/>
    </xf>
    <xf numFmtId="49" fontId="2" fillId="2" borderId="1" xfId="37" applyNumberFormat="1" applyFont="1" applyFill="1" applyBorder="1" applyAlignment="1" applyProtection="1">
      <alignment horizontal="center" vertical="center" wrapText="1"/>
      <protection locked="0"/>
    </xf>
    <xf numFmtId="49" fontId="39" fillId="2" borderId="1" xfId="29" applyNumberFormat="1" applyFont="1" applyFill="1" applyBorder="1" applyAlignment="1" applyProtection="1">
      <alignment horizontal="center" vertical="center" wrapText="1"/>
      <protection locked="0"/>
    </xf>
    <xf numFmtId="0" fontId="8" fillId="6" borderId="1" xfId="37" applyFont="1" applyFill="1" applyBorder="1" applyAlignment="1" applyProtection="1">
      <alignment horizontal="left" vertical="center" wrapText="1"/>
      <protection locked="0"/>
    </xf>
    <xf numFmtId="0" fontId="38" fillId="0" borderId="1" xfId="37" applyFont="1" applyBorder="1" applyAlignment="1" applyProtection="1">
      <alignment horizontal="left" vertical="center" wrapText="1"/>
      <protection locked="0"/>
    </xf>
    <xf numFmtId="49" fontId="2" fillId="6" borderId="1" xfId="37" applyNumberFormat="1" applyFont="1" applyFill="1" applyBorder="1" applyAlignment="1" applyProtection="1">
      <alignment horizontal="center" vertical="center" wrapText="1"/>
      <protection locked="0"/>
    </xf>
    <xf numFmtId="49" fontId="8" fillId="6" borderId="1" xfId="37" applyNumberFormat="1" applyFont="1" applyFill="1" applyBorder="1" applyAlignment="1" applyProtection="1">
      <alignment horizontal="center" vertical="center" wrapText="1"/>
      <protection locked="0"/>
    </xf>
    <xf numFmtId="0" fontId="8" fillId="6" borderId="1" xfId="37" applyFont="1" applyFill="1" applyBorder="1" applyAlignment="1" applyProtection="1">
      <alignment horizontal="center" vertical="center" wrapText="1"/>
      <protection locked="0"/>
    </xf>
    <xf numFmtId="0" fontId="17" fillId="0" borderId="0" xfId="41" applyFont="1" applyAlignment="1" applyProtection="1">
      <alignment horizontal="center" vertical="center"/>
      <protection locked="0"/>
    </xf>
    <xf numFmtId="0" fontId="17" fillId="0" borderId="2" xfId="37" applyFont="1" applyBorder="1" applyAlignment="1" applyProtection="1">
      <alignment horizontal="left" vertical="center"/>
      <protection locked="0"/>
    </xf>
    <xf numFmtId="0" fontId="2" fillId="0" borderId="2" xfId="37" applyFont="1" applyBorder="1" applyAlignment="1" applyProtection="1">
      <alignment horizontal="center" vertical="center"/>
      <protection locked="0"/>
    </xf>
    <xf numFmtId="0" fontId="13" fillId="0" borderId="2" xfId="37" applyFont="1" applyBorder="1" applyAlignment="1" applyProtection="1">
      <alignment horizontal="center" vertical="center"/>
      <protection locked="0"/>
    </xf>
    <xf numFmtId="0" fontId="37" fillId="0" borderId="1" xfId="37" applyFont="1" applyBorder="1" applyAlignment="1" applyProtection="1">
      <alignment horizontal="left" vertical="center" wrapText="1"/>
      <protection locked="0"/>
    </xf>
    <xf numFmtId="0" fontId="8" fillId="6" borderId="4" xfId="37" applyFont="1" applyFill="1" applyBorder="1" applyAlignment="1" applyProtection="1">
      <alignment horizontal="center" vertical="center" wrapText="1"/>
      <protection locked="0"/>
    </xf>
    <xf numFmtId="0" fontId="8" fillId="6" borderId="6" xfId="37" applyFont="1" applyFill="1" applyBorder="1" applyAlignment="1" applyProtection="1">
      <alignment horizontal="center" vertical="center" wrapText="1"/>
      <protection locked="0"/>
    </xf>
    <xf numFmtId="0" fontId="38" fillId="0" borderId="4" xfId="37" applyFont="1" applyBorder="1" applyAlignment="1" applyProtection="1">
      <alignment horizontal="center" vertical="center" wrapText="1"/>
      <protection locked="0"/>
    </xf>
    <xf numFmtId="0" fontId="38" fillId="0" borderId="13" xfId="37" applyFont="1" applyBorder="1" applyAlignment="1" applyProtection="1">
      <alignment horizontal="center" vertical="center" wrapText="1"/>
      <protection locked="0"/>
    </xf>
    <xf numFmtId="0" fontId="38" fillId="0" borderId="6" xfId="37" applyFont="1" applyBorder="1" applyAlignment="1" applyProtection="1">
      <alignment horizontal="center" vertical="center" wrapText="1"/>
      <protection locked="0"/>
    </xf>
    <xf numFmtId="0" fontId="2" fillId="6" borderId="4" xfId="42" applyFont="1" applyFill="1" applyBorder="1" applyAlignment="1" applyProtection="1">
      <alignment horizontal="left" vertical="center" wrapText="1"/>
      <protection locked="0"/>
    </xf>
    <xf numFmtId="0" fontId="2" fillId="6" borderId="6" xfId="42" applyFont="1" applyFill="1" applyBorder="1" applyAlignment="1" applyProtection="1">
      <alignment horizontal="left" vertical="center" wrapText="1"/>
      <protection locked="0"/>
    </xf>
    <xf numFmtId="2" fontId="14" fillId="19" borderId="4" xfId="42" applyNumberFormat="1" applyFont="1" applyFill="1" applyBorder="1" applyAlignment="1" applyProtection="1">
      <alignment horizontal="center" vertical="center"/>
    </xf>
    <xf numFmtId="2" fontId="14" fillId="19" borderId="6" xfId="42" applyNumberFormat="1" applyFont="1" applyFill="1" applyBorder="1" applyAlignment="1" applyProtection="1">
      <alignment horizontal="center" vertical="center"/>
    </xf>
    <xf numFmtId="0" fontId="17" fillId="2" borderId="2" xfId="46" applyFont="1" applyFill="1" applyBorder="1" applyAlignment="1" applyProtection="1">
      <alignment horizontal="left" vertical="center" wrapText="1"/>
      <protection locked="0"/>
    </xf>
    <xf numFmtId="0" fontId="8" fillId="6" borderId="5" xfId="46" applyFont="1" applyFill="1" applyBorder="1" applyAlignment="1" applyProtection="1">
      <alignment horizontal="center" textRotation="90" wrapText="1"/>
      <protection locked="0"/>
    </xf>
    <xf numFmtId="0" fontId="8" fillId="6" borderId="3" xfId="46" applyFont="1" applyFill="1" applyBorder="1" applyAlignment="1" applyProtection="1">
      <alignment horizontal="center" textRotation="90" wrapText="1"/>
      <protection locked="0"/>
    </xf>
    <xf numFmtId="0" fontId="18" fillId="6" borderId="5" xfId="46" applyFont="1" applyFill="1" applyBorder="1" applyAlignment="1" applyProtection="1">
      <alignment horizontal="center" vertical="center" wrapText="1"/>
      <protection locked="0"/>
    </xf>
    <xf numFmtId="0" fontId="18" fillId="6" borderId="3" xfId="46" applyFont="1" applyFill="1" applyBorder="1" applyAlignment="1" applyProtection="1">
      <alignment horizontal="center" vertical="center" wrapText="1"/>
      <protection locked="0"/>
    </xf>
    <xf numFmtId="0" fontId="10" fillId="6" borderId="4" xfId="46" applyFont="1" applyFill="1" applyBorder="1" applyAlignment="1" applyProtection="1">
      <alignment horizontal="center" vertical="center" wrapText="1"/>
      <protection locked="0"/>
    </xf>
    <xf numFmtId="0" fontId="10" fillId="6" borderId="13" xfId="46" applyFont="1" applyFill="1" applyBorder="1" applyAlignment="1" applyProtection="1">
      <alignment horizontal="center" vertical="center" wrapText="1"/>
      <protection locked="0"/>
    </xf>
    <xf numFmtId="0" fontId="16" fillId="18" borderId="1" xfId="46" applyFont="1" applyFill="1" applyBorder="1" applyAlignment="1" applyProtection="1">
      <alignment horizontal="center" textRotation="90" wrapText="1"/>
      <protection locked="0"/>
    </xf>
    <xf numFmtId="0" fontId="8" fillId="6" borderId="5" xfId="46" applyFont="1" applyFill="1" applyBorder="1" applyAlignment="1" applyProtection="1">
      <alignment horizontal="center" vertical="center" wrapText="1"/>
      <protection locked="0"/>
    </xf>
    <xf numFmtId="0" fontId="8" fillId="6" borderId="15" xfId="46" applyFont="1" applyFill="1" applyBorder="1" applyAlignment="1" applyProtection="1">
      <alignment horizontal="center" vertical="center" wrapText="1"/>
      <protection locked="0"/>
    </xf>
    <xf numFmtId="0" fontId="14" fillId="0" borderId="0" xfId="46" applyFont="1" applyAlignment="1" applyProtection="1">
      <alignment horizontal="left"/>
      <protection locked="0"/>
    </xf>
    <xf numFmtId="0" fontId="2" fillId="3" borderId="4" xfId="42" applyFont="1" applyFill="1" applyBorder="1" applyAlignment="1" applyProtection="1">
      <alignment horizontal="left" vertical="center"/>
      <protection locked="0"/>
    </xf>
    <xf numFmtId="0" fontId="2" fillId="3" borderId="13" xfId="42" applyFont="1" applyFill="1" applyBorder="1" applyAlignment="1" applyProtection="1">
      <alignment horizontal="left" vertical="center"/>
      <protection locked="0"/>
    </xf>
    <xf numFmtId="0" fontId="2" fillId="3" borderId="6" xfId="42" applyFont="1" applyFill="1" applyBorder="1" applyAlignment="1" applyProtection="1">
      <alignment horizontal="left" vertical="center"/>
      <protection locked="0"/>
    </xf>
    <xf numFmtId="2" fontId="8" fillId="19" borderId="4" xfId="42" applyNumberFormat="1" applyFont="1" applyFill="1" applyBorder="1" applyAlignment="1" applyProtection="1">
      <alignment horizontal="center" vertical="center"/>
      <protection locked="0"/>
    </xf>
    <xf numFmtId="2" fontId="8" fillId="19" borderId="6" xfId="42" applyNumberFormat="1" applyFont="1" applyFill="1" applyBorder="1" applyAlignment="1" applyProtection="1">
      <alignment horizontal="center" vertical="center"/>
      <protection locked="0"/>
    </xf>
    <xf numFmtId="0" fontId="37" fillId="3" borderId="4" xfId="42" applyFont="1" applyFill="1" applyBorder="1" applyAlignment="1" applyProtection="1">
      <alignment horizontal="left" vertical="center" wrapText="1"/>
      <protection locked="0"/>
    </xf>
    <xf numFmtId="0" fontId="37" fillId="3" borderId="6" xfId="42" applyFont="1" applyFill="1" applyBorder="1" applyAlignment="1" applyProtection="1">
      <alignment horizontal="left" vertical="center" wrapText="1"/>
      <protection locked="0"/>
    </xf>
    <xf numFmtId="1" fontId="14" fillId="3" borderId="4" xfId="42" applyNumberFormat="1" applyFont="1" applyFill="1" applyBorder="1" applyAlignment="1" applyProtection="1">
      <alignment horizontal="center" vertical="center" wrapText="1"/>
    </xf>
    <xf numFmtId="0" fontId="14" fillId="3" borderId="6" xfId="42" applyFont="1" applyFill="1" applyBorder="1" applyAlignment="1" applyProtection="1">
      <alignment horizontal="center" vertical="center" wrapText="1"/>
    </xf>
    <xf numFmtId="0" fontId="2" fillId="2" borderId="1" xfId="41" applyFont="1" applyFill="1" applyBorder="1" applyAlignment="1" applyProtection="1">
      <alignment horizontal="left" vertical="center" wrapText="1"/>
      <protection locked="0"/>
    </xf>
    <xf numFmtId="0" fontId="17" fillId="0" borderId="0" xfId="40" applyFont="1" applyBorder="1" applyAlignment="1" applyProtection="1">
      <alignment horizontal="left" vertical="center"/>
      <protection locked="0"/>
    </xf>
    <xf numFmtId="0" fontId="18" fillId="6" borderId="1" xfId="41" applyFont="1" applyFill="1" applyBorder="1" applyAlignment="1" applyProtection="1">
      <alignment horizontal="center" vertical="center"/>
      <protection locked="0"/>
    </xf>
    <xf numFmtId="0" fontId="2" fillId="0" borderId="3" xfId="41" applyFont="1" applyBorder="1" applyAlignment="1" applyProtection="1">
      <alignment horizontal="left" vertical="center" wrapText="1"/>
      <protection locked="0"/>
    </xf>
    <xf numFmtId="0" fontId="2" fillId="0" borderId="1" xfId="41" applyFont="1" applyBorder="1" applyAlignment="1" applyProtection="1">
      <alignment horizontal="left" vertical="center" wrapText="1"/>
      <protection locked="0"/>
    </xf>
    <xf numFmtId="0" fontId="13" fillId="3" borderId="4" xfId="41" applyFont="1" applyFill="1" applyBorder="1" applyAlignment="1" applyProtection="1">
      <alignment horizontal="left" vertical="center" wrapText="1"/>
      <protection locked="0"/>
    </xf>
    <xf numFmtId="0" fontId="13" fillId="3" borderId="13" xfId="41" applyFont="1" applyFill="1" applyBorder="1" applyAlignment="1" applyProtection="1">
      <alignment horizontal="left" vertical="center" wrapText="1"/>
      <protection locked="0"/>
    </xf>
    <xf numFmtId="0" fontId="13" fillId="3" borderId="6" xfId="41" applyFont="1" applyFill="1" applyBorder="1" applyAlignment="1" applyProtection="1">
      <alignment horizontal="left" vertical="center" wrapText="1"/>
      <protection locked="0"/>
    </xf>
    <xf numFmtId="0" fontId="15" fillId="2" borderId="1" xfId="41" applyFont="1" applyFill="1" applyBorder="1" applyAlignment="1" applyProtection="1">
      <alignment horizontal="left" vertical="center" wrapText="1"/>
      <protection locked="0"/>
    </xf>
    <xf numFmtId="0" fontId="37" fillId="3" borderId="1" xfId="41" applyFont="1" applyFill="1" applyBorder="1" applyAlignment="1" applyProtection="1">
      <alignment horizontal="left" vertical="center" wrapText="1"/>
      <protection locked="0"/>
    </xf>
    <xf numFmtId="0" fontId="13" fillId="19" borderId="1" xfId="41" applyFont="1" applyFill="1" applyBorder="1" applyAlignment="1" applyProtection="1">
      <alignment horizontal="left" vertical="center" wrapText="1"/>
      <protection locked="0"/>
    </xf>
    <xf numFmtId="0" fontId="2" fillId="2" borderId="0" xfId="40" applyFont="1" applyFill="1" applyBorder="1" applyAlignment="1" applyProtection="1">
      <alignment horizontal="left" vertical="center" wrapText="1"/>
      <protection locked="0"/>
    </xf>
    <xf numFmtId="0" fontId="15" fillId="6" borderId="4" xfId="42" applyFont="1" applyFill="1" applyBorder="1" applyAlignment="1" applyProtection="1">
      <alignment horizontal="left" vertical="center" wrapText="1"/>
      <protection locked="0"/>
    </xf>
    <xf numFmtId="0" fontId="15" fillId="6" borderId="13" xfId="42" applyFont="1" applyFill="1" applyBorder="1" applyAlignment="1" applyProtection="1">
      <alignment horizontal="left" vertical="center" wrapText="1"/>
      <protection locked="0"/>
    </xf>
    <xf numFmtId="0" fontId="15" fillId="6" borderId="6" xfId="42" applyFont="1" applyFill="1" applyBorder="1" applyAlignment="1" applyProtection="1">
      <alignment horizontal="left" vertical="center" wrapText="1"/>
      <protection locked="0"/>
    </xf>
    <xf numFmtId="167" fontId="13" fillId="19" borderId="4" xfId="42" applyNumberFormat="1" applyFont="1" applyFill="1" applyBorder="1" applyAlignment="1" applyProtection="1">
      <alignment horizontal="center" vertical="center"/>
    </xf>
    <xf numFmtId="167" fontId="13" fillId="19" borderId="6" xfId="42" applyNumberFormat="1" applyFont="1" applyFill="1" applyBorder="1" applyAlignment="1" applyProtection="1">
      <alignment horizontal="center" vertical="center"/>
    </xf>
    <xf numFmtId="0" fontId="37" fillId="3" borderId="13" xfId="42" applyFont="1" applyFill="1" applyBorder="1" applyAlignment="1" applyProtection="1">
      <alignment horizontal="left" vertical="center" wrapText="1"/>
      <protection locked="0"/>
    </xf>
    <xf numFmtId="167" fontId="17" fillId="3" borderId="4" xfId="42" applyNumberFormat="1" applyFont="1" applyFill="1" applyBorder="1" applyAlignment="1" applyProtection="1">
      <alignment horizontal="center" vertical="center" wrapText="1"/>
    </xf>
    <xf numFmtId="167" fontId="17" fillId="3" borderId="6" xfId="42" applyNumberFormat="1" applyFont="1" applyFill="1" applyBorder="1" applyAlignment="1" applyProtection="1">
      <alignment horizontal="center" vertical="center" wrapText="1"/>
    </xf>
    <xf numFmtId="0" fontId="2" fillId="2" borderId="1" xfId="40" applyFont="1" applyFill="1" applyBorder="1" applyAlignment="1" applyProtection="1">
      <alignment horizontal="center" vertical="center" wrapText="1"/>
      <protection locked="0"/>
    </xf>
    <xf numFmtId="0" fontId="2" fillId="2" borderId="7" xfId="40" applyFont="1" applyFill="1" applyBorder="1" applyAlignment="1" applyProtection="1">
      <alignment horizontal="center" vertical="center" wrapText="1"/>
      <protection locked="0"/>
    </xf>
    <xf numFmtId="0" fontId="2" fillId="2" borderId="14" xfId="40" applyFont="1" applyFill="1" applyBorder="1" applyAlignment="1" applyProtection="1">
      <alignment horizontal="center" vertical="center" wrapText="1"/>
      <protection locked="0"/>
    </xf>
    <xf numFmtId="0" fontId="2" fillId="2" borderId="8" xfId="40" applyFont="1" applyFill="1" applyBorder="1" applyAlignment="1" applyProtection="1">
      <alignment horizontal="center" vertical="center" wrapText="1"/>
      <protection locked="0"/>
    </xf>
    <xf numFmtId="0" fontId="2" fillId="2" borderId="11" xfId="40" applyFont="1" applyFill="1" applyBorder="1" applyAlignment="1" applyProtection="1">
      <alignment horizontal="center" vertical="center" wrapText="1"/>
      <protection locked="0"/>
    </xf>
    <xf numFmtId="0" fontId="2" fillId="2" borderId="2" xfId="40" applyFont="1" applyFill="1" applyBorder="1" applyAlignment="1" applyProtection="1">
      <alignment horizontal="center" vertical="center" wrapText="1"/>
      <protection locked="0"/>
    </xf>
    <xf numFmtId="0" fontId="2" fillId="2" borderId="12" xfId="40" applyFont="1" applyFill="1" applyBorder="1" applyAlignment="1" applyProtection="1">
      <alignment horizontal="center" vertical="center" wrapText="1"/>
      <protection locked="0"/>
    </xf>
    <xf numFmtId="1" fontId="2" fillId="2" borderId="4" xfId="40" applyNumberFormat="1" applyFont="1" applyFill="1" applyBorder="1" applyAlignment="1" applyProtection="1">
      <alignment horizontal="center" vertical="center"/>
      <protection locked="0"/>
    </xf>
    <xf numFmtId="1" fontId="2" fillId="2" borderId="13" xfId="40" applyNumberFormat="1" applyFont="1" applyFill="1" applyBorder="1" applyAlignment="1" applyProtection="1">
      <alignment horizontal="center" vertical="center"/>
      <protection locked="0"/>
    </xf>
    <xf numFmtId="1" fontId="2" fillId="2" borderId="6" xfId="40" applyNumberFormat="1" applyFont="1" applyFill="1" applyBorder="1" applyAlignment="1" applyProtection="1">
      <alignment horizontal="center" vertical="center"/>
      <protection locked="0"/>
    </xf>
    <xf numFmtId="1" fontId="2" fillId="21" borderId="4" xfId="40" applyNumberFormat="1" applyFont="1" applyFill="1" applyBorder="1" applyAlignment="1" applyProtection="1">
      <alignment horizontal="center" vertical="center"/>
      <protection locked="0"/>
    </xf>
    <xf numFmtId="1" fontId="2" fillId="21" borderId="13" xfId="40" applyNumberFormat="1" applyFont="1" applyFill="1" applyBorder="1" applyAlignment="1" applyProtection="1">
      <alignment horizontal="center" vertical="center"/>
      <protection locked="0"/>
    </xf>
    <xf numFmtId="1" fontId="2" fillId="21" borderId="6" xfId="40" applyNumberFormat="1" applyFont="1" applyFill="1" applyBorder="1" applyAlignment="1" applyProtection="1">
      <alignment horizontal="center" vertical="center"/>
      <protection locked="0"/>
    </xf>
    <xf numFmtId="0" fontId="2" fillId="24" borderId="17" xfId="30" applyFont="1" applyFill="1" applyBorder="1" applyAlignment="1" applyProtection="1">
      <alignment horizontal="center" vertical="center"/>
      <protection locked="0"/>
    </xf>
    <xf numFmtId="0" fontId="2" fillId="24" borderId="18" xfId="30" applyFont="1" applyFill="1" applyBorder="1" applyAlignment="1" applyProtection="1">
      <alignment horizontal="center" vertical="center"/>
      <protection locked="0"/>
    </xf>
    <xf numFmtId="0" fontId="2" fillId="24" borderId="19" xfId="30" applyFont="1" applyFill="1" applyBorder="1" applyAlignment="1" applyProtection="1">
      <alignment horizontal="center" vertical="center"/>
      <protection locked="0"/>
    </xf>
    <xf numFmtId="0" fontId="2" fillId="24" borderId="50" xfId="30" applyFont="1" applyFill="1" applyBorder="1" applyAlignment="1" applyProtection="1">
      <alignment horizontal="center" vertical="center"/>
      <protection locked="0"/>
    </xf>
    <xf numFmtId="0" fontId="2" fillId="24" borderId="16" xfId="30" applyFont="1" applyFill="1" applyBorder="1" applyAlignment="1" applyProtection="1">
      <alignment horizontal="center" vertical="center"/>
      <protection locked="0"/>
    </xf>
    <xf numFmtId="0" fontId="2" fillId="24" borderId="51" xfId="30" applyFont="1" applyFill="1" applyBorder="1" applyAlignment="1" applyProtection="1">
      <alignment horizontal="center" vertical="center"/>
      <protection locked="0"/>
    </xf>
    <xf numFmtId="0" fontId="2" fillId="24" borderId="20" xfId="30" applyFont="1" applyFill="1" applyBorder="1" applyAlignment="1" applyProtection="1">
      <alignment horizontal="center" vertical="center"/>
      <protection locked="0"/>
    </xf>
    <xf numFmtId="0" fontId="2" fillId="24" borderId="21" xfId="30" applyFont="1" applyFill="1" applyBorder="1" applyAlignment="1" applyProtection="1">
      <alignment horizontal="center" vertical="center"/>
      <protection locked="0"/>
    </xf>
    <xf numFmtId="0" fontId="2" fillId="24" borderId="22" xfId="30" applyFont="1" applyFill="1" applyBorder="1" applyAlignment="1" applyProtection="1">
      <alignment horizontal="center" vertical="center"/>
      <protection locked="0"/>
    </xf>
    <xf numFmtId="0" fontId="2" fillId="24" borderId="83" xfId="30" applyFont="1" applyFill="1" applyBorder="1" applyAlignment="1" applyProtection="1">
      <alignment horizontal="center" vertical="center" wrapText="1"/>
      <protection locked="0"/>
    </xf>
    <xf numFmtId="0" fontId="2" fillId="24" borderId="75" xfId="30" applyFont="1" applyFill="1" applyBorder="1" applyAlignment="1" applyProtection="1">
      <alignment horizontal="center" vertical="center" wrapText="1"/>
      <protection locked="0"/>
    </xf>
    <xf numFmtId="0" fontId="2" fillId="24" borderId="20" xfId="30" applyFont="1" applyFill="1" applyBorder="1" applyAlignment="1" applyProtection="1">
      <alignment horizontal="center" vertical="center" wrapText="1"/>
      <protection locked="0"/>
    </xf>
    <xf numFmtId="0" fontId="2" fillId="24" borderId="22" xfId="30" applyFont="1" applyFill="1" applyBorder="1" applyAlignment="1" applyProtection="1">
      <alignment horizontal="center" vertical="center" wrapText="1"/>
      <protection locked="0"/>
    </xf>
    <xf numFmtId="0" fontId="17" fillId="0" borderId="20" xfId="30" applyFont="1" applyBorder="1" applyAlignment="1" applyProtection="1">
      <alignment horizontal="center" vertical="center"/>
      <protection locked="0"/>
    </xf>
    <xf numFmtId="0" fontId="17" fillId="0" borderId="21" xfId="30" applyFont="1" applyBorder="1" applyAlignment="1" applyProtection="1">
      <alignment horizontal="center" vertical="center"/>
      <protection locked="0"/>
    </xf>
    <xf numFmtId="0" fontId="17" fillId="0" borderId="22" xfId="30" applyFont="1" applyBorder="1" applyAlignment="1" applyProtection="1">
      <alignment horizontal="center" vertical="center"/>
      <protection locked="0"/>
    </xf>
    <xf numFmtId="0" fontId="2" fillId="6" borderId="60" xfId="30" applyFont="1" applyFill="1" applyBorder="1" applyAlignment="1" applyProtection="1">
      <alignment horizontal="center" vertical="center"/>
      <protection locked="0"/>
    </xf>
    <xf numFmtId="0" fontId="2" fillId="6" borderId="25" xfId="30" applyFont="1" applyFill="1" applyBorder="1" applyAlignment="1" applyProtection="1">
      <alignment horizontal="center" vertical="center"/>
      <protection locked="0"/>
    </xf>
    <xf numFmtId="0" fontId="2" fillId="24" borderId="59" xfId="30" applyFont="1" applyFill="1" applyBorder="1" applyAlignment="1" applyProtection="1">
      <alignment horizontal="center" vertical="center" wrapText="1"/>
      <protection locked="0"/>
    </xf>
    <xf numFmtId="0" fontId="2" fillId="24" borderId="25" xfId="30" applyFont="1" applyFill="1" applyBorder="1" applyAlignment="1" applyProtection="1">
      <alignment horizontal="center" vertical="center" wrapText="1"/>
      <protection locked="0"/>
    </xf>
    <xf numFmtId="167" fontId="2" fillId="6" borderId="0" xfId="30" applyNumberFormat="1" applyFont="1" applyFill="1" applyBorder="1" applyAlignment="1" applyProtection="1">
      <alignment horizontal="center" vertical="center"/>
      <protection hidden="1"/>
    </xf>
    <xf numFmtId="0" fontId="2" fillId="6" borderId="42" xfId="30" applyFont="1" applyFill="1" applyBorder="1" applyAlignment="1" applyProtection="1">
      <alignment horizontal="center" vertical="center"/>
      <protection hidden="1"/>
    </xf>
    <xf numFmtId="0" fontId="2" fillId="0" borderId="50" xfId="30" applyFont="1" applyFill="1" applyBorder="1" applyAlignment="1" applyProtection="1">
      <alignment horizontal="center" vertical="center"/>
      <protection locked="0"/>
    </xf>
    <xf numFmtId="0" fontId="2" fillId="0" borderId="51" xfId="30" applyFont="1" applyFill="1" applyBorder="1" applyAlignment="1" applyProtection="1">
      <alignment horizontal="center" vertical="center"/>
      <protection locked="0"/>
    </xf>
    <xf numFmtId="0" fontId="2" fillId="0" borderId="83" xfId="30" applyFont="1" applyFill="1" applyBorder="1" applyAlignment="1" applyProtection="1">
      <alignment horizontal="center" vertical="center" wrapText="1"/>
      <protection locked="0"/>
    </xf>
    <xf numFmtId="0" fontId="2" fillId="0" borderId="85" xfId="30" applyFont="1" applyFill="1" applyBorder="1" applyAlignment="1" applyProtection="1">
      <alignment horizontal="center" vertical="center" wrapText="1"/>
      <protection locked="0"/>
    </xf>
    <xf numFmtId="0" fontId="2" fillId="0" borderId="75" xfId="30" applyFont="1" applyFill="1" applyBorder="1" applyAlignment="1" applyProtection="1">
      <alignment horizontal="center" vertical="center" wrapText="1"/>
      <protection locked="0"/>
    </xf>
    <xf numFmtId="0" fontId="2" fillId="0" borderId="17" xfId="30" applyFont="1" applyFill="1" applyBorder="1" applyAlignment="1" applyProtection="1">
      <alignment horizontal="center"/>
      <protection locked="0"/>
    </xf>
    <xf numFmtId="0" fontId="2" fillId="0" borderId="18" xfId="30" applyFont="1" applyFill="1" applyBorder="1" applyAlignment="1" applyProtection="1">
      <alignment horizontal="center"/>
      <protection locked="0"/>
    </xf>
    <xf numFmtId="0" fontId="2" fillId="0" borderId="19" xfId="30" applyFont="1" applyFill="1" applyBorder="1" applyAlignment="1" applyProtection="1">
      <alignment horizontal="center"/>
      <protection locked="0"/>
    </xf>
    <xf numFmtId="0" fontId="2" fillId="0" borderId="63" xfId="30" applyFont="1" applyFill="1" applyBorder="1" applyAlignment="1" applyProtection="1">
      <alignment horizontal="center"/>
      <protection locked="0"/>
    </xf>
    <xf numFmtId="0" fontId="2" fillId="0" borderId="64" xfId="30" applyFont="1" applyFill="1" applyBorder="1" applyAlignment="1" applyProtection="1">
      <alignment horizontal="center"/>
      <protection locked="0"/>
    </xf>
    <xf numFmtId="0" fontId="2" fillId="0" borderId="84" xfId="30" applyFont="1" applyFill="1" applyBorder="1" applyAlignment="1" applyProtection="1">
      <alignment horizontal="center" vertical="center" wrapText="1"/>
      <protection locked="0"/>
    </xf>
    <xf numFmtId="0" fontId="2" fillId="0" borderId="59" xfId="30" applyFont="1" applyFill="1" applyBorder="1" applyAlignment="1" applyProtection="1">
      <alignment horizontal="center" vertical="center" wrapText="1"/>
      <protection locked="0"/>
    </xf>
    <xf numFmtId="0" fontId="2" fillId="0" borderId="77" xfId="30" applyFont="1" applyFill="1" applyBorder="1" applyAlignment="1" applyProtection="1">
      <alignment horizontal="center" vertical="center" wrapText="1"/>
      <protection locked="0"/>
    </xf>
    <xf numFmtId="0" fontId="2" fillId="0" borderId="63" xfId="30" applyFont="1" applyFill="1" applyBorder="1" applyAlignment="1" applyProtection="1">
      <alignment horizontal="center" vertical="center" wrapText="1"/>
      <protection locked="0"/>
    </xf>
    <xf numFmtId="0" fontId="2" fillId="0" borderId="50" xfId="30" applyFont="1" applyFill="1" applyBorder="1" applyAlignment="1" applyProtection="1">
      <alignment horizontal="center"/>
      <protection locked="0"/>
    </xf>
    <xf numFmtId="0" fontId="2" fillId="0" borderId="51" xfId="30" applyFont="1" applyFill="1" applyBorder="1" applyAlignment="1" applyProtection="1">
      <alignment horizontal="center"/>
      <protection locked="0"/>
    </xf>
    <xf numFmtId="0" fontId="2" fillId="6" borderId="20" xfId="30" applyFont="1" applyFill="1" applyBorder="1" applyAlignment="1" applyProtection="1">
      <alignment horizontal="center"/>
      <protection hidden="1"/>
    </xf>
    <xf numFmtId="0" fontId="2" fillId="6" borderId="22" xfId="30" applyFont="1" applyFill="1" applyBorder="1" applyAlignment="1" applyProtection="1">
      <alignment horizontal="center"/>
      <protection hidden="1"/>
    </xf>
    <xf numFmtId="0" fontId="2" fillId="6" borderId="20" xfId="30" applyFont="1" applyFill="1" applyBorder="1" applyAlignment="1" applyProtection="1">
      <alignment horizontal="center" vertical="center" wrapText="1"/>
      <protection hidden="1"/>
    </xf>
    <xf numFmtId="0" fontId="2" fillId="6" borderId="22" xfId="30" applyFont="1" applyFill="1" applyBorder="1" applyAlignment="1" applyProtection="1">
      <alignment horizontal="center" vertical="center" wrapText="1"/>
      <protection hidden="1"/>
    </xf>
    <xf numFmtId="0" fontId="2" fillId="6" borderId="21" xfId="30" applyFont="1" applyFill="1" applyBorder="1" applyAlignment="1" applyProtection="1">
      <alignment horizontal="center"/>
      <protection hidden="1"/>
    </xf>
    <xf numFmtId="0" fontId="2" fillId="0" borderId="67" xfId="30" applyFont="1" applyFill="1" applyBorder="1" applyAlignment="1" applyProtection="1">
      <alignment horizontal="center"/>
      <protection locked="0"/>
    </xf>
    <xf numFmtId="0" fontId="2" fillId="0" borderId="49" xfId="30" applyFont="1" applyFill="1" applyBorder="1" applyAlignment="1" applyProtection="1">
      <alignment horizontal="center"/>
      <protection locked="0"/>
    </xf>
    <xf numFmtId="0" fontId="2" fillId="0" borderId="93" xfId="30" applyFont="1" applyFill="1" applyBorder="1" applyAlignment="1" applyProtection="1">
      <alignment horizontal="left" vertical="center" wrapText="1"/>
      <protection locked="0"/>
    </xf>
    <xf numFmtId="0" fontId="2" fillId="0" borderId="94" xfId="30" applyFont="1" applyFill="1" applyBorder="1" applyAlignment="1" applyProtection="1">
      <alignment horizontal="left" vertical="center" wrapText="1"/>
      <protection locked="0"/>
    </xf>
    <xf numFmtId="0" fontId="2" fillId="0" borderId="95" xfId="30" applyFont="1" applyFill="1" applyBorder="1" applyAlignment="1" applyProtection="1">
      <alignment horizontal="left" vertical="center" wrapText="1"/>
      <protection locked="0"/>
    </xf>
    <xf numFmtId="2" fontId="2" fillId="0" borderId="20" xfId="30" applyNumberFormat="1" applyFont="1" applyFill="1" applyBorder="1" applyAlignment="1" applyProtection="1">
      <alignment horizontal="center"/>
      <protection hidden="1"/>
    </xf>
    <xf numFmtId="2" fontId="2" fillId="0" borderId="21" xfId="30" applyNumberFormat="1" applyFont="1" applyFill="1" applyBorder="1" applyAlignment="1" applyProtection="1">
      <alignment horizontal="center"/>
      <protection hidden="1"/>
    </xf>
    <xf numFmtId="0" fontId="2" fillId="0" borderId="56" xfId="30" applyFont="1" applyFill="1" applyBorder="1" applyAlignment="1" applyProtection="1">
      <alignment horizontal="left" vertical="center" wrapText="1"/>
      <protection locked="0"/>
    </xf>
    <xf numFmtId="0" fontId="2" fillId="0" borderId="55" xfId="30" applyFont="1" applyFill="1" applyBorder="1" applyAlignment="1" applyProtection="1">
      <alignment horizontal="left" vertical="center" wrapText="1"/>
      <protection locked="0"/>
    </xf>
    <xf numFmtId="0" fontId="2" fillId="0" borderId="57" xfId="30" applyFont="1" applyFill="1" applyBorder="1" applyAlignment="1" applyProtection="1">
      <alignment horizontal="left" vertical="center" wrapText="1"/>
      <protection locked="0"/>
    </xf>
    <xf numFmtId="0" fontId="2" fillId="0" borderId="66" xfId="30" applyFont="1" applyFill="1" applyBorder="1" applyAlignment="1" applyProtection="1">
      <alignment horizontal="left" vertical="center" wrapText="1"/>
      <protection locked="0"/>
    </xf>
    <xf numFmtId="0" fontId="2" fillId="0" borderId="15" xfId="30" applyFont="1" applyFill="1" applyBorder="1" applyAlignment="1" applyProtection="1">
      <alignment horizontal="left" vertical="center" wrapText="1"/>
      <protection locked="0"/>
    </xf>
    <xf numFmtId="0" fontId="2" fillId="0" borderId="9" xfId="30" applyFont="1" applyFill="1" applyBorder="1" applyAlignment="1" applyProtection="1">
      <alignment horizontal="left" vertical="center" wrapText="1"/>
      <protection locked="0"/>
    </xf>
    <xf numFmtId="0" fontId="2" fillId="6" borderId="20" xfId="30" applyFont="1" applyFill="1" applyBorder="1" applyAlignment="1" applyProtection="1">
      <alignment horizontal="left" vertical="center" wrapText="1"/>
      <protection locked="0"/>
    </xf>
    <xf numFmtId="0" fontId="2" fillId="6" borderId="21" xfId="30" applyFont="1" applyFill="1" applyBorder="1" applyAlignment="1" applyProtection="1">
      <alignment horizontal="left" vertical="center" wrapText="1"/>
      <protection locked="0"/>
    </xf>
    <xf numFmtId="0" fontId="2" fillId="6" borderId="22" xfId="30" applyFont="1" applyFill="1" applyBorder="1" applyAlignment="1" applyProtection="1">
      <alignment horizontal="left" vertical="center" wrapText="1"/>
      <protection locked="0"/>
    </xf>
    <xf numFmtId="2" fontId="2" fillId="6" borderId="20" xfId="30" applyNumberFormat="1" applyFont="1" applyFill="1" applyBorder="1" applyAlignment="1" applyProtection="1">
      <alignment horizontal="center"/>
      <protection hidden="1"/>
    </xf>
    <xf numFmtId="2" fontId="2" fillId="6" borderId="21" xfId="30" applyNumberFormat="1" applyFont="1" applyFill="1" applyBorder="1" applyAlignment="1" applyProtection="1">
      <alignment horizontal="center"/>
      <protection hidden="1"/>
    </xf>
    <xf numFmtId="0" fontId="8" fillId="0" borderId="59" xfId="30" applyFont="1" applyFill="1" applyBorder="1" applyAlignment="1" applyProtection="1">
      <alignment horizontal="left" vertical="center" wrapText="1"/>
      <protection locked="0"/>
    </xf>
    <xf numFmtId="0" fontId="8" fillId="0" borderId="60" xfId="30" applyFont="1" applyFill="1" applyBorder="1" applyAlignment="1" applyProtection="1">
      <alignment horizontal="left" vertical="center" wrapText="1"/>
      <protection locked="0"/>
    </xf>
    <xf numFmtId="0" fontId="8" fillId="0" borderId="25" xfId="30" applyFont="1" applyFill="1" applyBorder="1" applyAlignment="1" applyProtection="1">
      <alignment horizontal="left" vertical="center" wrapText="1"/>
      <protection locked="0"/>
    </xf>
    <xf numFmtId="2" fontId="2" fillId="0" borderId="63" xfId="30" applyNumberFormat="1" applyFont="1" applyFill="1" applyBorder="1" applyAlignment="1" applyProtection="1">
      <alignment horizontal="center"/>
      <protection locked="0"/>
    </xf>
    <xf numFmtId="2" fontId="2" fillId="0" borderId="64" xfId="30" applyNumberFormat="1" applyFont="1" applyFill="1" applyBorder="1" applyAlignment="1" applyProtection="1">
      <alignment horizontal="center"/>
      <protection locked="0"/>
    </xf>
    <xf numFmtId="2" fontId="2" fillId="0" borderId="59" xfId="30" applyNumberFormat="1" applyFont="1" applyFill="1" applyBorder="1" applyAlignment="1" applyProtection="1">
      <alignment horizontal="center"/>
      <protection locked="0"/>
    </xf>
    <xf numFmtId="2" fontId="2" fillId="0" borderId="25" xfId="30" applyNumberFormat="1" applyFont="1" applyFill="1" applyBorder="1" applyAlignment="1" applyProtection="1">
      <alignment horizontal="center"/>
      <protection locked="0"/>
    </xf>
    <xf numFmtId="0" fontId="15" fillId="0" borderId="20" xfId="30" applyFont="1" applyFill="1" applyBorder="1" applyAlignment="1" applyProtection="1">
      <alignment horizontal="left" vertical="center" wrapText="1"/>
      <protection locked="0"/>
    </xf>
    <xf numFmtId="0" fontId="15" fillId="0" borderId="21" xfId="30" applyFont="1" applyFill="1" applyBorder="1" applyAlignment="1" applyProtection="1">
      <alignment horizontal="left" vertical="center" wrapText="1"/>
      <protection locked="0"/>
    </xf>
    <xf numFmtId="0" fontId="15" fillId="0" borderId="22" xfId="30" applyFont="1" applyFill="1" applyBorder="1" applyAlignment="1" applyProtection="1">
      <alignment horizontal="left" vertical="center" wrapText="1"/>
      <protection locked="0"/>
    </xf>
    <xf numFmtId="0" fontId="2" fillId="0" borderId="20" xfId="30" applyFont="1" applyFill="1" applyBorder="1" applyAlignment="1" applyProtection="1">
      <alignment horizontal="center"/>
      <protection locked="0"/>
    </xf>
    <xf numFmtId="0" fontId="2" fillId="0" borderId="22" xfId="30" applyFont="1" applyFill="1" applyBorder="1" applyAlignment="1" applyProtection="1">
      <alignment horizontal="center"/>
      <protection locked="0"/>
    </xf>
    <xf numFmtId="0" fontId="15" fillId="0" borderId="56" xfId="30" applyFont="1" applyFill="1" applyBorder="1" applyAlignment="1" applyProtection="1">
      <alignment horizontal="left" vertical="center" wrapText="1"/>
      <protection locked="0"/>
    </xf>
    <xf numFmtId="0" fontId="15" fillId="0" borderId="55" xfId="30" applyFont="1" applyFill="1" applyBorder="1" applyAlignment="1" applyProtection="1">
      <alignment horizontal="left" vertical="center" wrapText="1"/>
      <protection locked="0"/>
    </xf>
    <xf numFmtId="0" fontId="15" fillId="0" borderId="57" xfId="30" applyFont="1" applyFill="1" applyBorder="1" applyAlignment="1" applyProtection="1">
      <alignment horizontal="left" vertical="center" wrapText="1"/>
      <protection locked="0"/>
    </xf>
    <xf numFmtId="0" fontId="2" fillId="25" borderId="20" xfId="30" applyFont="1" applyFill="1" applyBorder="1" applyAlignment="1" applyProtection="1">
      <alignment horizontal="center"/>
      <protection hidden="1"/>
    </xf>
    <xf numFmtId="0" fontId="2" fillId="25" borderId="21" xfId="30" applyFont="1" applyFill="1" applyBorder="1" applyAlignment="1" applyProtection="1">
      <alignment horizontal="center"/>
      <protection hidden="1"/>
    </xf>
    <xf numFmtId="0" fontId="8" fillId="0" borderId="67" xfId="30" applyFont="1" applyFill="1" applyBorder="1" applyAlignment="1" applyProtection="1">
      <alignment horizontal="left" vertical="center" wrapText="1"/>
      <protection locked="0"/>
    </xf>
    <xf numFmtId="0" fontId="8" fillId="0" borderId="48" xfId="30" applyFont="1" applyFill="1" applyBorder="1" applyAlignment="1" applyProtection="1">
      <alignment horizontal="left" vertical="center" wrapText="1"/>
      <protection locked="0"/>
    </xf>
    <xf numFmtId="0" fontId="8" fillId="0" borderId="49" xfId="30" applyFont="1" applyFill="1" applyBorder="1" applyAlignment="1" applyProtection="1">
      <alignment horizontal="left" vertical="center" wrapText="1"/>
      <protection locked="0"/>
    </xf>
    <xf numFmtId="2" fontId="2" fillId="0" borderId="67" xfId="30" applyNumberFormat="1" applyFont="1" applyFill="1" applyBorder="1" applyAlignment="1" applyProtection="1">
      <alignment horizontal="center"/>
      <protection locked="0"/>
    </xf>
    <xf numFmtId="2" fontId="2" fillId="0" borderId="49" xfId="30" applyNumberFormat="1" applyFont="1" applyFill="1" applyBorder="1" applyAlignment="1" applyProtection="1">
      <alignment horizontal="center"/>
      <protection locked="0"/>
    </xf>
    <xf numFmtId="2" fontId="2" fillId="6" borderId="20" xfId="30" applyNumberFormat="1" applyFont="1" applyFill="1" applyBorder="1" applyAlignment="1" applyProtection="1">
      <alignment horizontal="center" vertical="center"/>
      <protection hidden="1"/>
    </xf>
    <xf numFmtId="2" fontId="2" fillId="6" borderId="21" xfId="30" applyNumberFormat="1" applyFont="1" applyFill="1" applyBorder="1" applyAlignment="1" applyProtection="1">
      <alignment horizontal="center" vertical="center"/>
      <protection hidden="1"/>
    </xf>
    <xf numFmtId="0" fontId="15" fillId="11" borderId="82" xfId="30" applyFont="1" applyFill="1" applyBorder="1" applyAlignment="1" applyProtection="1">
      <alignment horizontal="left" vertical="center"/>
      <protection locked="0"/>
    </xf>
    <xf numFmtId="0" fontId="15" fillId="11" borderId="2" xfId="30" applyFont="1" applyFill="1" applyBorder="1" applyAlignment="1" applyProtection="1">
      <alignment horizontal="left" vertical="center"/>
      <protection locked="0"/>
    </xf>
    <xf numFmtId="0" fontId="15" fillId="0" borderId="52" xfId="30" applyFont="1" applyFill="1" applyBorder="1" applyAlignment="1" applyProtection="1">
      <alignment horizontal="left" vertical="center" wrapText="1"/>
      <protection locked="0"/>
    </xf>
    <xf numFmtId="0" fontId="15" fillId="0" borderId="53" xfId="30" applyFont="1" applyFill="1" applyBorder="1" applyAlignment="1" applyProtection="1">
      <alignment horizontal="left" vertical="center" wrapText="1"/>
      <protection locked="0"/>
    </xf>
    <xf numFmtId="0" fontId="15" fillId="0" borderId="74" xfId="30" applyFont="1" applyFill="1" applyBorder="1" applyAlignment="1" applyProtection="1">
      <alignment horizontal="left" vertical="center" wrapText="1"/>
      <protection locked="0"/>
    </xf>
    <xf numFmtId="0" fontId="2" fillId="0" borderId="20" xfId="30" applyFont="1" applyFill="1" applyBorder="1" applyAlignment="1" applyProtection="1">
      <alignment horizontal="center" vertical="center" wrapText="1"/>
      <protection locked="0"/>
    </xf>
    <xf numFmtId="0" fontId="2" fillId="0" borderId="22" xfId="30" applyFont="1" applyFill="1" applyBorder="1" applyAlignment="1" applyProtection="1">
      <alignment horizontal="center" vertical="center" wrapText="1"/>
      <protection locked="0"/>
    </xf>
    <xf numFmtId="0" fontId="8" fillId="6" borderId="20" xfId="30" applyFont="1" applyFill="1" applyBorder="1" applyAlignment="1" applyProtection="1">
      <alignment horizontal="left" vertical="center" wrapText="1"/>
      <protection locked="0"/>
    </xf>
    <xf numFmtId="0" fontId="8" fillId="6" borderId="21" xfId="30" applyFont="1" applyFill="1" applyBorder="1" applyAlignment="1" applyProtection="1">
      <alignment horizontal="left" vertical="center" wrapText="1"/>
      <protection locked="0"/>
    </xf>
    <xf numFmtId="0" fontId="8" fillId="6" borderId="22" xfId="30" applyFont="1" applyFill="1" applyBorder="1" applyAlignment="1" applyProtection="1">
      <alignment horizontal="left" vertical="center" wrapText="1"/>
      <protection locked="0"/>
    </xf>
    <xf numFmtId="0" fontId="8" fillId="6" borderId="20" xfId="30" applyFont="1" applyFill="1" applyBorder="1" applyAlignment="1" applyProtection="1">
      <alignment horizontal="center"/>
      <protection hidden="1"/>
    </xf>
    <xf numFmtId="0" fontId="8" fillId="6" borderId="22" xfId="30" applyFont="1" applyFill="1" applyBorder="1" applyAlignment="1" applyProtection="1">
      <alignment horizontal="center"/>
      <protection hidden="1"/>
    </xf>
    <xf numFmtId="0" fontId="2" fillId="0" borderId="18" xfId="30" applyFont="1" applyBorder="1" applyAlignment="1" applyProtection="1">
      <alignment horizontal="left" vertical="center" wrapText="1"/>
      <protection locked="0"/>
    </xf>
    <xf numFmtId="0" fontId="2" fillId="24" borderId="17" xfId="30" applyFont="1" applyFill="1" applyBorder="1" applyAlignment="1" applyProtection="1">
      <alignment horizontal="center" vertical="center" wrapText="1"/>
      <protection locked="0"/>
    </xf>
    <xf numFmtId="0" fontId="2" fillId="24" borderId="19" xfId="30" applyFont="1" applyFill="1" applyBorder="1" applyAlignment="1" applyProtection="1">
      <alignment horizontal="center" vertical="center" wrapText="1"/>
      <protection locked="0"/>
    </xf>
    <xf numFmtId="0" fontId="2" fillId="24" borderId="41" xfId="30" applyFont="1" applyFill="1" applyBorder="1" applyAlignment="1" applyProtection="1">
      <alignment horizontal="center" vertical="center" wrapText="1"/>
      <protection locked="0"/>
    </xf>
    <xf numFmtId="0" fontId="2" fillId="24" borderId="42" xfId="30" applyFont="1" applyFill="1" applyBorder="1" applyAlignment="1" applyProtection="1">
      <alignment horizontal="center" vertical="center" wrapText="1"/>
      <protection locked="0"/>
    </xf>
    <xf numFmtId="0" fontId="2" fillId="6" borderId="20" xfId="30" applyFont="1" applyFill="1" applyBorder="1" applyAlignment="1" applyProtection="1">
      <alignment horizontal="center" vertical="center"/>
      <protection locked="0"/>
    </xf>
    <xf numFmtId="0" fontId="2" fillId="6" borderId="21" xfId="30" applyFont="1" applyFill="1" applyBorder="1" applyAlignment="1" applyProtection="1">
      <alignment horizontal="center" vertical="center"/>
      <protection locked="0"/>
    </xf>
    <xf numFmtId="0" fontId="2" fillId="6" borderId="22" xfId="30" applyFont="1" applyFill="1" applyBorder="1" applyAlignment="1" applyProtection="1">
      <alignment horizontal="center" vertical="center"/>
      <protection locked="0"/>
    </xf>
    <xf numFmtId="0" fontId="2" fillId="0" borderId="83" xfId="30" applyFont="1" applyFill="1" applyBorder="1" applyAlignment="1" applyProtection="1">
      <alignment horizontal="center" vertical="center" textRotation="90" wrapText="1"/>
      <protection locked="0"/>
    </xf>
    <xf numFmtId="0" fontId="2" fillId="0" borderId="85" xfId="30" applyFont="1" applyFill="1" applyBorder="1" applyAlignment="1" applyProtection="1">
      <alignment horizontal="center" vertical="center" textRotation="90" wrapText="1"/>
      <protection locked="0"/>
    </xf>
    <xf numFmtId="0" fontId="2" fillId="0" borderId="75" xfId="30" applyFont="1" applyFill="1" applyBorder="1" applyAlignment="1" applyProtection="1">
      <alignment horizontal="center" vertical="center" textRotation="90" wrapText="1"/>
      <protection locked="0"/>
    </xf>
    <xf numFmtId="0" fontId="15" fillId="0" borderId="20" xfId="30" applyFont="1" applyFill="1" applyBorder="1" applyAlignment="1" applyProtection="1">
      <alignment horizontal="left" vertical="center"/>
      <protection locked="0"/>
    </xf>
    <xf numFmtId="0" fontId="15" fillId="0" borderId="21" xfId="30" applyFont="1" applyFill="1" applyBorder="1" applyAlignment="1" applyProtection="1">
      <alignment horizontal="left" vertical="center"/>
      <protection locked="0"/>
    </xf>
    <xf numFmtId="0" fontId="18" fillId="6" borderId="17" xfId="30" applyFont="1" applyFill="1" applyBorder="1" applyAlignment="1" applyProtection="1">
      <alignment horizontal="center" vertical="center"/>
      <protection locked="0"/>
    </xf>
    <xf numFmtId="0" fontId="18" fillId="6" borderId="18" xfId="30" applyFont="1" applyFill="1" applyBorder="1" applyAlignment="1" applyProtection="1">
      <alignment horizontal="center" vertical="center"/>
      <protection locked="0"/>
    </xf>
    <xf numFmtId="0" fontId="18" fillId="6" borderId="50" xfId="30" applyFont="1" applyFill="1" applyBorder="1" applyAlignment="1" applyProtection="1">
      <alignment horizontal="center" vertical="center"/>
      <protection locked="0"/>
    </xf>
    <xf numFmtId="0" fontId="18" fillId="6" borderId="16" xfId="30" applyFont="1" applyFill="1" applyBorder="1" applyAlignment="1" applyProtection="1">
      <alignment horizontal="center" vertical="center"/>
      <protection locked="0"/>
    </xf>
    <xf numFmtId="0" fontId="15" fillId="11" borderId="63" xfId="30" applyFont="1" applyFill="1" applyBorder="1" applyAlignment="1" applyProtection="1">
      <alignment horizontal="left" vertical="center"/>
      <protection locked="0"/>
    </xf>
    <xf numFmtId="0" fontId="15" fillId="11" borderId="13" xfId="30" applyFont="1" applyFill="1" applyBorder="1" applyAlignment="1" applyProtection="1">
      <alignment horizontal="left" vertical="center"/>
      <protection locked="0"/>
    </xf>
    <xf numFmtId="0" fontId="15" fillId="11" borderId="67" xfId="30" applyFont="1" applyFill="1" applyBorder="1" applyAlignment="1" applyProtection="1">
      <alignment horizontal="left" vertical="center"/>
      <protection locked="0"/>
    </xf>
    <xf numFmtId="0" fontId="15" fillId="11" borderId="48" xfId="30" applyFont="1" applyFill="1" applyBorder="1" applyAlignment="1" applyProtection="1">
      <alignment horizontal="left" vertical="center"/>
      <protection locked="0"/>
    </xf>
    <xf numFmtId="0" fontId="15" fillId="11" borderId="6" xfId="30" applyFont="1" applyFill="1" applyBorder="1" applyAlignment="1" applyProtection="1">
      <alignment horizontal="left" vertical="center"/>
      <protection locked="0"/>
    </xf>
    <xf numFmtId="1" fontId="16" fillId="8" borderId="5" xfId="2" applyNumberFormat="1" applyFont="1" applyFill="1" applyBorder="1" applyAlignment="1" applyProtection="1">
      <alignment horizontal="center" textRotation="90" wrapText="1"/>
      <protection hidden="1"/>
    </xf>
    <xf numFmtId="1" fontId="16" fillId="8" borderId="15" xfId="2" applyNumberFormat="1" applyFont="1" applyFill="1" applyBorder="1" applyAlignment="1" applyProtection="1">
      <alignment horizontal="center" textRotation="90" wrapText="1"/>
      <protection hidden="1"/>
    </xf>
    <xf numFmtId="1" fontId="16" fillId="8" borderId="3" xfId="2" applyNumberFormat="1" applyFont="1" applyFill="1" applyBorder="1" applyAlignment="1" applyProtection="1">
      <alignment horizontal="center" textRotation="90" wrapText="1"/>
      <protection hidden="1"/>
    </xf>
    <xf numFmtId="0" fontId="16" fillId="10" borderId="5" xfId="33" applyFont="1" applyFill="1" applyBorder="1" applyAlignment="1" applyProtection="1">
      <alignment horizontal="center" textRotation="90" wrapText="1"/>
      <protection hidden="1"/>
    </xf>
    <xf numFmtId="0" fontId="16" fillId="10" borderId="3" xfId="33" applyFont="1" applyFill="1" applyBorder="1" applyAlignment="1" applyProtection="1">
      <alignment horizontal="center" textRotation="90" wrapText="1"/>
      <protection hidden="1"/>
    </xf>
    <xf numFmtId="0" fontId="12" fillId="4" borderId="15" xfId="31" applyFont="1" applyFill="1" applyBorder="1" applyAlignment="1" applyProtection="1">
      <alignment horizontal="center" textRotation="90" wrapText="1"/>
      <protection hidden="1"/>
    </xf>
    <xf numFmtId="0" fontId="12" fillId="4" borderId="3" xfId="31" applyFont="1" applyFill="1" applyBorder="1" applyAlignment="1" applyProtection="1">
      <alignment horizontal="center" textRotation="90" wrapText="1"/>
      <protection hidden="1"/>
    </xf>
    <xf numFmtId="0" fontId="12" fillId="4" borderId="5" xfId="32" applyFont="1" applyFill="1" applyBorder="1" applyAlignment="1" applyProtection="1">
      <alignment horizontal="center" textRotation="90" wrapText="1"/>
      <protection hidden="1"/>
    </xf>
    <xf numFmtId="0" fontId="12" fillId="4" borderId="15" xfId="32" applyFont="1" applyFill="1" applyBorder="1" applyAlignment="1" applyProtection="1">
      <alignment horizontal="center" textRotation="90" wrapText="1"/>
      <protection hidden="1"/>
    </xf>
    <xf numFmtId="0" fontId="12" fillId="4" borderId="3" xfId="32" applyFont="1" applyFill="1" applyBorder="1" applyAlignment="1" applyProtection="1">
      <alignment horizontal="center" textRotation="90" wrapText="1"/>
      <protection hidden="1"/>
    </xf>
    <xf numFmtId="0" fontId="10" fillId="4" borderId="5" xfId="32" applyFont="1" applyFill="1" applyBorder="1" applyAlignment="1" applyProtection="1">
      <alignment horizontal="center" textRotation="90" wrapText="1"/>
      <protection hidden="1"/>
    </xf>
    <xf numFmtId="0" fontId="10" fillId="4" borderId="15" xfId="32" applyFont="1" applyFill="1" applyBorder="1" applyAlignment="1" applyProtection="1">
      <alignment horizontal="center" textRotation="90" wrapText="1"/>
      <protection hidden="1"/>
    </xf>
    <xf numFmtId="0" fontId="10" fillId="4" borderId="3" xfId="32" applyFont="1" applyFill="1" applyBorder="1" applyAlignment="1" applyProtection="1">
      <alignment horizontal="center" textRotation="90" wrapText="1"/>
      <protection hidden="1"/>
    </xf>
    <xf numFmtId="169" fontId="13" fillId="15" borderId="5" xfId="33" applyNumberFormat="1" applyFont="1" applyFill="1" applyBorder="1" applyAlignment="1" applyProtection="1">
      <alignment horizontal="center" textRotation="90" wrapText="1"/>
      <protection hidden="1"/>
    </xf>
    <xf numFmtId="169" fontId="13" fillId="15" borderId="3" xfId="33" applyNumberFormat="1" applyFont="1" applyFill="1" applyBorder="1" applyAlignment="1" applyProtection="1">
      <alignment horizontal="center" textRotation="90" wrapText="1"/>
      <protection hidden="1"/>
    </xf>
    <xf numFmtId="0" fontId="13" fillId="10" borderId="15" xfId="33" applyFont="1" applyFill="1" applyBorder="1" applyAlignment="1" applyProtection="1">
      <alignment horizontal="center" textRotation="90" wrapText="1"/>
      <protection hidden="1"/>
    </xf>
    <xf numFmtId="0" fontId="13" fillId="10" borderId="3" xfId="33" applyFont="1" applyFill="1" applyBorder="1" applyAlignment="1" applyProtection="1">
      <alignment horizontal="center" textRotation="90" wrapText="1"/>
      <protection hidden="1"/>
    </xf>
    <xf numFmtId="1" fontId="24" fillId="15" borderId="15" xfId="33" applyNumberFormat="1" applyFont="1" applyFill="1" applyBorder="1" applyAlignment="1" applyProtection="1">
      <alignment horizontal="center" textRotation="90" wrapText="1"/>
      <protection hidden="1"/>
    </xf>
    <xf numFmtId="1" fontId="24" fillId="15" borderId="3" xfId="33" applyNumberFormat="1" applyFont="1" applyFill="1" applyBorder="1" applyAlignment="1" applyProtection="1">
      <alignment horizontal="center" textRotation="90" wrapText="1"/>
      <protection hidden="1"/>
    </xf>
    <xf numFmtId="0" fontId="2" fillId="17" borderId="15" xfId="33" applyFont="1" applyFill="1" applyBorder="1" applyAlignment="1" applyProtection="1">
      <alignment horizontal="center" textRotation="90" wrapText="1"/>
      <protection hidden="1"/>
    </xf>
    <xf numFmtId="0" fontId="2" fillId="17" borderId="3" xfId="33" applyFont="1" applyFill="1" applyBorder="1" applyAlignment="1" applyProtection="1">
      <alignment horizontal="center" textRotation="90" wrapText="1"/>
      <protection hidden="1"/>
    </xf>
    <xf numFmtId="0" fontId="13" fillId="6" borderId="1" xfId="33" applyFont="1" applyFill="1" applyBorder="1" applyAlignment="1" applyProtection="1">
      <alignment horizontal="center" vertical="center"/>
      <protection locked="0"/>
    </xf>
    <xf numFmtId="14" fontId="13" fillId="2" borderId="1" xfId="33" applyNumberFormat="1" applyFont="1" applyFill="1" applyBorder="1" applyAlignment="1" applyProtection="1">
      <alignment horizontal="center" vertical="center"/>
      <protection locked="0"/>
    </xf>
    <xf numFmtId="0" fontId="13" fillId="2" borderId="1" xfId="33" applyFont="1" applyFill="1" applyBorder="1" applyAlignment="1" applyProtection="1">
      <alignment horizontal="center" vertical="center"/>
      <protection locked="0"/>
    </xf>
    <xf numFmtId="1" fontId="31" fillId="11" borderId="0" xfId="33" applyNumberFormat="1" applyFont="1" applyFill="1" applyBorder="1" applyAlignment="1" applyProtection="1">
      <alignment horizontal="center" vertical="center"/>
      <protection locked="0"/>
    </xf>
    <xf numFmtId="1" fontId="13" fillId="6" borderId="1" xfId="33" applyNumberFormat="1" applyFont="1" applyFill="1" applyBorder="1" applyAlignment="1" applyProtection="1">
      <alignment horizontal="center" vertical="center"/>
      <protection locked="0"/>
    </xf>
    <xf numFmtId="168" fontId="15" fillId="11" borderId="1" xfId="33" applyNumberFormat="1" applyFont="1" applyFill="1" applyBorder="1" applyAlignment="1" applyProtection="1">
      <alignment horizontal="center" vertical="center"/>
      <protection locked="0"/>
    </xf>
    <xf numFmtId="0" fontId="31" fillId="11" borderId="0" xfId="33" applyFont="1" applyFill="1" applyBorder="1" applyAlignment="1" applyProtection="1">
      <alignment horizontal="left" vertical="center" wrapText="1"/>
      <protection locked="0"/>
    </xf>
    <xf numFmtId="0" fontId="13" fillId="2" borderId="0" xfId="33" applyFont="1" applyFill="1" applyBorder="1" applyAlignment="1" applyProtection="1">
      <alignment horizontal="center" vertical="center"/>
      <protection hidden="1"/>
    </xf>
    <xf numFmtId="0" fontId="21" fillId="6" borderId="7" xfId="33" applyFont="1" applyFill="1" applyBorder="1" applyAlignment="1" applyProtection="1">
      <alignment horizontal="left" vertical="center" wrapText="1"/>
      <protection hidden="1"/>
    </xf>
    <xf numFmtId="0" fontId="21" fillId="6" borderId="8" xfId="33" applyFont="1" applyFill="1" applyBorder="1" applyAlignment="1" applyProtection="1">
      <alignment horizontal="left" vertical="center" wrapText="1"/>
      <protection hidden="1"/>
    </xf>
    <xf numFmtId="0" fontId="21" fillId="6" borderId="9" xfId="33" applyFont="1" applyFill="1" applyBorder="1" applyAlignment="1" applyProtection="1">
      <alignment horizontal="left" vertical="center" wrapText="1"/>
      <protection hidden="1"/>
    </xf>
    <xf numFmtId="0" fontId="21" fillId="6" borderId="10" xfId="33" applyFont="1" applyFill="1" applyBorder="1" applyAlignment="1" applyProtection="1">
      <alignment horizontal="left" vertical="center" wrapText="1"/>
      <protection hidden="1"/>
    </xf>
    <xf numFmtId="0" fontId="21" fillId="6" borderId="11" xfId="33" applyFont="1" applyFill="1" applyBorder="1" applyAlignment="1" applyProtection="1">
      <alignment horizontal="left" vertical="center" wrapText="1"/>
      <protection hidden="1"/>
    </xf>
    <xf numFmtId="0" fontId="21" fillId="6" borderId="12" xfId="33" applyFont="1" applyFill="1" applyBorder="1" applyAlignment="1" applyProtection="1">
      <alignment horizontal="left" vertical="center" wrapText="1"/>
      <protection hidden="1"/>
    </xf>
    <xf numFmtId="168" fontId="17" fillId="7" borderId="4" xfId="33" applyNumberFormat="1" applyFont="1" applyFill="1" applyBorder="1" applyAlignment="1" applyProtection="1">
      <alignment horizontal="right" vertical="center" wrapText="1"/>
    </xf>
    <xf numFmtId="168" fontId="17" fillId="7" borderId="13" xfId="33" applyNumberFormat="1" applyFont="1" applyFill="1" applyBorder="1" applyAlignment="1" applyProtection="1">
      <alignment horizontal="right" vertical="center" wrapText="1"/>
    </xf>
    <xf numFmtId="168" fontId="17" fillId="7" borderId="6" xfId="33" applyNumberFormat="1" applyFont="1" applyFill="1" applyBorder="1" applyAlignment="1" applyProtection="1">
      <alignment horizontal="right" vertical="center" wrapText="1"/>
    </xf>
    <xf numFmtId="0" fontId="8" fillId="6" borderId="4" xfId="33" applyFont="1" applyFill="1" applyBorder="1" applyAlignment="1" applyProtection="1">
      <alignment horizontal="left" vertical="center" wrapText="1"/>
      <protection hidden="1"/>
    </xf>
    <xf numFmtId="0" fontId="8" fillId="6" borderId="13" xfId="33" applyFont="1" applyFill="1" applyBorder="1" applyAlignment="1" applyProtection="1">
      <alignment horizontal="left" vertical="center" wrapText="1"/>
      <protection hidden="1"/>
    </xf>
    <xf numFmtId="0" fontId="8" fillId="6" borderId="6" xfId="33" applyFont="1" applyFill="1" applyBorder="1" applyAlignment="1" applyProtection="1">
      <alignment horizontal="left" vertical="center" wrapText="1"/>
      <protection hidden="1"/>
    </xf>
    <xf numFmtId="0" fontId="17" fillId="7" borderId="13" xfId="33" applyFont="1" applyFill="1" applyBorder="1" applyAlignment="1" applyProtection="1">
      <alignment horizontal="right" vertical="center" wrapText="1"/>
    </xf>
    <xf numFmtId="0" fontId="17" fillId="7" borderId="6" xfId="33" applyFont="1" applyFill="1" applyBorder="1" applyAlignment="1" applyProtection="1">
      <alignment horizontal="right" vertical="center" wrapText="1"/>
    </xf>
    <xf numFmtId="0" fontId="8" fillId="6" borderId="1" xfId="33" applyFont="1" applyFill="1" applyBorder="1" applyAlignment="1" applyProtection="1">
      <alignment vertical="center" wrapText="1"/>
      <protection hidden="1"/>
    </xf>
    <xf numFmtId="1" fontId="9" fillId="6" borderId="4" xfId="35" applyNumberFormat="1" applyFont="1" applyFill="1" applyBorder="1" applyAlignment="1" applyProtection="1">
      <alignment horizontal="center" vertical="center"/>
      <protection hidden="1"/>
    </xf>
    <xf numFmtId="1" fontId="9" fillId="6" borderId="13" xfId="35" applyNumberFormat="1" applyFont="1" applyFill="1" applyBorder="1" applyAlignment="1" applyProtection="1">
      <alignment horizontal="center" vertical="center"/>
      <protection hidden="1"/>
    </xf>
    <xf numFmtId="1" fontId="9" fillId="6" borderId="6" xfId="35" applyNumberFormat="1" applyFont="1" applyFill="1" applyBorder="1" applyAlignment="1" applyProtection="1">
      <alignment horizontal="center" vertical="center"/>
      <protection hidden="1"/>
    </xf>
    <xf numFmtId="0" fontId="28" fillId="2" borderId="9" xfId="33" applyFont="1" applyFill="1" applyBorder="1" applyAlignment="1" applyProtection="1">
      <alignment horizontal="left" vertical="center"/>
      <protection locked="0"/>
    </xf>
    <xf numFmtId="0" fontId="28" fillId="2" borderId="0" xfId="33" applyFont="1" applyFill="1" applyAlignment="1" applyProtection="1">
      <alignment horizontal="left" vertical="center"/>
      <protection locked="0"/>
    </xf>
    <xf numFmtId="0" fontId="27" fillId="2" borderId="0" xfId="33" applyFont="1" applyFill="1" applyBorder="1" applyAlignment="1" applyProtection="1">
      <alignment horizontal="left" vertical="center"/>
      <protection locked="0"/>
    </xf>
    <xf numFmtId="0" fontId="27" fillId="2" borderId="0" xfId="33" applyFont="1" applyFill="1" applyAlignment="1" applyProtection="1">
      <alignment horizontal="left" vertical="center"/>
      <protection locked="0"/>
    </xf>
    <xf numFmtId="0" fontId="25" fillId="16" borderId="5" xfId="32" applyFont="1" applyFill="1" applyBorder="1" applyAlignment="1" applyProtection="1">
      <alignment horizontal="center" textRotation="90" wrapText="1"/>
      <protection hidden="1"/>
    </xf>
    <xf numFmtId="0" fontId="25" fillId="16" borderId="15" xfId="32" applyFont="1" applyFill="1" applyBorder="1" applyAlignment="1" applyProtection="1">
      <alignment horizontal="center" textRotation="90" wrapText="1"/>
      <protection hidden="1"/>
    </xf>
    <xf numFmtId="0" fontId="25" fillId="16" borderId="3" xfId="32" applyFont="1" applyFill="1" applyBorder="1" applyAlignment="1" applyProtection="1">
      <alignment horizontal="center" textRotation="90" wrapText="1"/>
      <protection hidden="1"/>
    </xf>
    <xf numFmtId="0" fontId="2" fillId="17" borderId="5" xfId="33" applyFont="1" applyFill="1" applyBorder="1" applyAlignment="1" applyProtection="1">
      <alignment horizontal="center" textRotation="90" wrapText="1"/>
      <protection hidden="1"/>
    </xf>
    <xf numFmtId="165" fontId="14" fillId="9" borderId="4" xfId="2" applyNumberFormat="1" applyFont="1" applyFill="1" applyBorder="1" applyAlignment="1" applyProtection="1">
      <alignment horizontal="center" vertical="center" wrapText="1"/>
      <protection hidden="1"/>
    </xf>
    <xf numFmtId="165" fontId="14" fillId="9" borderId="13" xfId="2" applyNumberFormat="1" applyFont="1" applyFill="1" applyBorder="1" applyAlignment="1" applyProtection="1">
      <alignment horizontal="center" vertical="center" wrapText="1"/>
      <protection hidden="1"/>
    </xf>
    <xf numFmtId="165" fontId="14" fillId="9" borderId="6" xfId="2" applyNumberFormat="1" applyFont="1" applyFill="1" applyBorder="1" applyAlignment="1" applyProtection="1">
      <alignment horizontal="center" vertical="center" wrapText="1"/>
      <protection hidden="1"/>
    </xf>
    <xf numFmtId="0" fontId="15" fillId="4" borderId="5" xfId="33" applyFont="1" applyFill="1" applyBorder="1" applyAlignment="1" applyProtection="1">
      <alignment horizontal="center" textRotation="90" wrapText="1"/>
      <protection hidden="1"/>
    </xf>
    <xf numFmtId="0" fontId="15" fillId="4" borderId="3" xfId="33" applyFont="1" applyFill="1" applyBorder="1" applyAlignment="1" applyProtection="1">
      <alignment horizontal="center" textRotation="90" wrapText="1"/>
      <protection hidden="1"/>
    </xf>
    <xf numFmtId="0" fontId="12" fillId="4" borderId="5" xfId="31" applyFont="1" applyFill="1" applyBorder="1" applyAlignment="1" applyProtection="1">
      <alignment horizontal="center" textRotation="90" wrapText="1"/>
      <protection hidden="1"/>
    </xf>
    <xf numFmtId="167" fontId="12" fillId="4" borderId="5" xfId="31" applyNumberFormat="1" applyFont="1" applyFill="1" applyBorder="1" applyAlignment="1" applyProtection="1">
      <alignment horizontal="center" textRotation="90" wrapText="1"/>
      <protection hidden="1"/>
    </xf>
    <xf numFmtId="167" fontId="12" fillId="4" borderId="3" xfId="31" applyNumberFormat="1" applyFont="1" applyFill="1" applyBorder="1" applyAlignment="1" applyProtection="1">
      <alignment horizontal="center" textRotation="90" wrapText="1"/>
      <protection hidden="1"/>
    </xf>
    <xf numFmtId="167" fontId="12" fillId="4" borderId="15" xfId="31" applyNumberFormat="1" applyFont="1" applyFill="1" applyBorder="1" applyAlignment="1" applyProtection="1">
      <alignment horizontal="center" textRotation="90" wrapText="1"/>
      <protection hidden="1"/>
    </xf>
    <xf numFmtId="0" fontId="8" fillId="2" borderId="0" xfId="33" applyFont="1" applyFill="1" applyAlignment="1" applyProtection="1">
      <alignment horizontal="center" textRotation="90"/>
      <protection locked="0"/>
    </xf>
    <xf numFmtId="0" fontId="17" fillId="2" borderId="2" xfId="33" applyFont="1" applyFill="1" applyBorder="1" applyAlignment="1" applyProtection="1">
      <alignment horizontal="center" vertical="center"/>
      <protection locked="0"/>
    </xf>
    <xf numFmtId="0" fontId="15" fillId="4" borderId="15" xfId="33" applyFont="1" applyFill="1" applyBorder="1" applyAlignment="1" applyProtection="1">
      <alignment horizontal="center" textRotation="90" wrapText="1"/>
      <protection hidden="1"/>
    </xf>
    <xf numFmtId="0" fontId="2" fillId="14" borderId="5" xfId="33" applyFont="1" applyFill="1" applyBorder="1" applyAlignment="1" applyProtection="1">
      <alignment horizontal="center" textRotation="90" wrapText="1"/>
      <protection hidden="1"/>
    </xf>
    <xf numFmtId="0" fontId="2" fillId="14" borderId="3" xfId="33" applyFont="1" applyFill="1" applyBorder="1" applyAlignment="1" applyProtection="1">
      <alignment horizontal="center" textRotation="90" wrapText="1"/>
      <protection hidden="1"/>
    </xf>
    <xf numFmtId="0" fontId="10" fillId="4" borderId="15" xfId="31" applyFont="1" applyFill="1" applyBorder="1" applyAlignment="1" applyProtection="1">
      <alignment horizontal="center" textRotation="90" wrapText="1"/>
      <protection hidden="1"/>
    </xf>
    <xf numFmtId="0" fontId="10" fillId="4" borderId="3" xfId="31" applyFont="1" applyFill="1" applyBorder="1" applyAlignment="1" applyProtection="1">
      <alignment horizontal="center" textRotation="90" wrapText="1"/>
      <protection hidden="1"/>
    </xf>
    <xf numFmtId="0" fontId="28" fillId="2" borderId="2" xfId="30" applyFont="1" applyFill="1" applyBorder="1" applyAlignment="1" applyProtection="1">
      <alignment horizontal="center" vertical="center" wrapText="1"/>
      <protection hidden="1"/>
    </xf>
    <xf numFmtId="165" fontId="15" fillId="10" borderId="1" xfId="2" applyNumberFormat="1" applyFont="1" applyFill="1" applyBorder="1" applyAlignment="1" applyProtection="1">
      <alignment horizontal="center" textRotation="90" wrapText="1"/>
      <protection hidden="1"/>
    </xf>
    <xf numFmtId="0" fontId="15" fillId="12" borderId="5" xfId="33" applyFont="1" applyFill="1" applyBorder="1" applyAlignment="1" applyProtection="1">
      <alignment horizontal="center" textRotation="90" wrapText="1"/>
      <protection hidden="1"/>
    </xf>
    <xf numFmtId="0" fontId="15" fillId="12" borderId="15" xfId="33" applyFont="1" applyFill="1" applyBorder="1" applyAlignment="1" applyProtection="1">
      <alignment horizontal="center" textRotation="90" wrapText="1"/>
      <protection hidden="1"/>
    </xf>
    <xf numFmtId="0" fontId="15" fillId="12" borderId="3" xfId="33" applyFont="1" applyFill="1" applyBorder="1" applyAlignment="1" applyProtection="1">
      <alignment horizontal="center" textRotation="90" wrapText="1"/>
      <protection hidden="1"/>
    </xf>
    <xf numFmtId="0" fontId="15" fillId="13" borderId="5" xfId="33" applyFont="1" applyFill="1" applyBorder="1" applyAlignment="1" applyProtection="1">
      <alignment horizontal="center" textRotation="90" wrapText="1"/>
      <protection hidden="1"/>
    </xf>
    <xf numFmtId="0" fontId="15" fillId="13" borderId="15" xfId="33" applyFont="1" applyFill="1" applyBorder="1" applyAlignment="1" applyProtection="1">
      <alignment horizontal="center" textRotation="90" wrapText="1"/>
      <protection hidden="1"/>
    </xf>
    <xf numFmtId="0" fontId="15" fillId="13" borderId="3" xfId="33" applyFont="1" applyFill="1" applyBorder="1" applyAlignment="1" applyProtection="1">
      <alignment horizontal="center" textRotation="90" wrapText="1"/>
      <protection hidden="1"/>
    </xf>
    <xf numFmtId="167" fontId="12" fillId="5" borderId="5" xfId="31" applyNumberFormat="1" applyFont="1" applyFill="1" applyBorder="1" applyAlignment="1" applyProtection="1">
      <alignment horizontal="center" textRotation="90" wrapText="1"/>
      <protection hidden="1"/>
    </xf>
    <xf numFmtId="167" fontId="12" fillId="5" borderId="3" xfId="31" applyNumberFormat="1" applyFont="1" applyFill="1" applyBorder="1" applyAlignment="1" applyProtection="1">
      <alignment horizontal="center" textRotation="90" wrapText="1"/>
      <protection hidden="1"/>
    </xf>
    <xf numFmtId="168" fontId="17" fillId="7" borderId="1" xfId="33" applyNumberFormat="1" applyFont="1" applyFill="1" applyBorder="1" applyAlignment="1" applyProtection="1">
      <alignment horizontal="right" vertical="center"/>
    </xf>
    <xf numFmtId="0" fontId="16" fillId="6" borderId="4" xfId="33" applyFont="1" applyFill="1" applyBorder="1" applyAlignment="1" applyProtection="1">
      <alignment vertical="center" wrapText="1"/>
      <protection hidden="1"/>
    </xf>
    <xf numFmtId="0" fontId="16" fillId="6" borderId="13" xfId="33" applyFont="1" applyFill="1" applyBorder="1" applyAlignment="1" applyProtection="1">
      <alignment vertical="center" wrapText="1"/>
      <protection hidden="1"/>
    </xf>
    <xf numFmtId="0" fontId="16" fillId="6" borderId="6" xfId="33" applyFont="1" applyFill="1" applyBorder="1" applyAlignment="1" applyProtection="1">
      <alignment vertical="center" wrapText="1"/>
      <protection hidden="1"/>
    </xf>
    <xf numFmtId="0" fontId="17" fillId="9" borderId="1" xfId="33" applyFont="1" applyFill="1" applyBorder="1" applyAlignment="1" applyProtection="1">
      <alignment horizontal="right" vertical="center" wrapText="1"/>
    </xf>
    <xf numFmtId="3" fontId="17" fillId="7" borderId="4" xfId="33" applyNumberFormat="1" applyFont="1" applyFill="1" applyBorder="1" applyAlignment="1" applyProtection="1">
      <alignment horizontal="right" vertical="center"/>
    </xf>
    <xf numFmtId="3" fontId="17" fillId="7" borderId="6" xfId="33" applyNumberFormat="1" applyFont="1" applyFill="1" applyBorder="1" applyAlignment="1" applyProtection="1">
      <alignment horizontal="right" vertical="center"/>
    </xf>
    <xf numFmtId="3" fontId="17" fillId="9" borderId="1" xfId="33" applyNumberFormat="1" applyFont="1" applyFill="1" applyBorder="1" applyAlignment="1" applyProtection="1">
      <alignment horizontal="right" vertical="center" wrapText="1"/>
    </xf>
    <xf numFmtId="0" fontId="8" fillId="6" borderId="4" xfId="33" applyFont="1" applyFill="1" applyBorder="1" applyAlignment="1" applyProtection="1">
      <alignment vertical="center" wrapText="1"/>
      <protection hidden="1"/>
    </xf>
    <xf numFmtId="0" fontId="8" fillId="6" borderId="13" xfId="33" applyFont="1" applyFill="1" applyBorder="1" applyAlignment="1" applyProtection="1">
      <alignment vertical="center" wrapText="1"/>
      <protection hidden="1"/>
    </xf>
    <xf numFmtId="0" fontId="8" fillId="6" borderId="6" xfId="33" applyFont="1" applyFill="1" applyBorder="1" applyAlignment="1" applyProtection="1">
      <alignment vertical="center" wrapText="1"/>
      <protection hidden="1"/>
    </xf>
    <xf numFmtId="0" fontId="16" fillId="6" borderId="1" xfId="33" applyFont="1" applyFill="1" applyBorder="1" applyAlignment="1" applyProtection="1">
      <alignment vertical="center" wrapText="1"/>
      <protection hidden="1"/>
    </xf>
    <xf numFmtId="167" fontId="17" fillId="9" borderId="1" xfId="33" applyNumberFormat="1" applyFont="1" applyFill="1" applyBorder="1" applyAlignment="1" applyProtection="1">
      <alignment horizontal="right" vertical="center" wrapText="1"/>
    </xf>
    <xf numFmtId="0" fontId="13" fillId="2" borderId="0" xfId="33" applyFont="1" applyFill="1" applyBorder="1" applyAlignment="1" applyProtection="1">
      <alignment horizontal="left"/>
      <protection locked="0"/>
    </xf>
    <xf numFmtId="0" fontId="13" fillId="2" borderId="13" xfId="33" applyFont="1" applyFill="1" applyBorder="1" applyAlignment="1" applyProtection="1">
      <alignment horizontal="left"/>
      <protection locked="0"/>
    </xf>
    <xf numFmtId="0" fontId="2" fillId="6" borderId="5" xfId="33" applyFont="1" applyFill="1" applyBorder="1" applyAlignment="1" applyProtection="1">
      <alignment horizontal="center" textRotation="90"/>
      <protection hidden="1"/>
    </xf>
    <xf numFmtId="0" fontId="2" fillId="6" borderId="15" xfId="33" applyFont="1" applyFill="1" applyBorder="1" applyAlignment="1" applyProtection="1">
      <alignment horizontal="center" textRotation="90"/>
      <protection hidden="1"/>
    </xf>
    <xf numFmtId="0" fontId="2" fillId="6" borderId="3" xfId="33" applyFont="1" applyFill="1" applyBorder="1" applyAlignment="1" applyProtection="1">
      <alignment horizontal="center" textRotation="90"/>
      <protection hidden="1"/>
    </xf>
    <xf numFmtId="0" fontId="18" fillId="6" borderId="5" xfId="33" applyFont="1" applyFill="1" applyBorder="1" applyAlignment="1" applyProtection="1">
      <alignment horizontal="center" vertical="center" wrapText="1"/>
      <protection hidden="1"/>
    </xf>
    <xf numFmtId="0" fontId="18" fillId="6" borderId="15" xfId="33" applyFont="1" applyFill="1" applyBorder="1" applyAlignment="1" applyProtection="1">
      <alignment horizontal="center" vertical="center" wrapText="1"/>
      <protection hidden="1"/>
    </xf>
    <xf numFmtId="0" fontId="18" fillId="6" borderId="3" xfId="33" applyFont="1" applyFill="1" applyBorder="1" applyAlignment="1" applyProtection="1">
      <alignment horizontal="center" vertical="center" wrapText="1"/>
      <protection hidden="1"/>
    </xf>
    <xf numFmtId="0" fontId="9" fillId="6" borderId="5" xfId="33" applyFont="1" applyFill="1" applyBorder="1" applyAlignment="1" applyProtection="1">
      <alignment horizontal="center" vertical="center" wrapText="1"/>
      <protection hidden="1"/>
    </xf>
    <xf numFmtId="0" fontId="9" fillId="6" borderId="15" xfId="33" applyFont="1" applyFill="1" applyBorder="1" applyAlignment="1" applyProtection="1">
      <alignment horizontal="center" vertical="center" wrapText="1"/>
      <protection hidden="1"/>
    </xf>
    <xf numFmtId="0" fontId="9" fillId="6" borderId="3" xfId="33" applyFont="1" applyFill="1" applyBorder="1" applyAlignment="1" applyProtection="1">
      <alignment horizontal="center" vertical="center" wrapText="1"/>
      <protection hidden="1"/>
    </xf>
    <xf numFmtId="0" fontId="10" fillId="5" borderId="5" xfId="32" applyFont="1" applyFill="1" applyBorder="1" applyAlignment="1" applyProtection="1">
      <alignment horizontal="center" textRotation="90" wrapText="1"/>
      <protection hidden="1"/>
    </xf>
    <xf numFmtId="0" fontId="10" fillId="5" borderId="15" xfId="32" applyFont="1" applyFill="1" applyBorder="1" applyAlignment="1" applyProtection="1">
      <alignment horizontal="center" textRotation="90" wrapText="1"/>
      <protection hidden="1"/>
    </xf>
    <xf numFmtId="0" fontId="10" fillId="5" borderId="3" xfId="32" applyFont="1" applyFill="1" applyBorder="1" applyAlignment="1" applyProtection="1">
      <alignment horizontal="center" textRotation="90" wrapText="1"/>
      <protection hidden="1"/>
    </xf>
    <xf numFmtId="0" fontId="11" fillId="5" borderId="5" xfId="32" applyFont="1" applyFill="1" applyBorder="1" applyAlignment="1" applyProtection="1">
      <alignment horizontal="center" textRotation="90" wrapText="1"/>
      <protection hidden="1"/>
    </xf>
    <xf numFmtId="0" fontId="11" fillId="5" borderId="15" xfId="32" applyFont="1" applyFill="1" applyBorder="1" applyAlignment="1" applyProtection="1">
      <alignment horizontal="center" textRotation="90" wrapText="1"/>
      <protection hidden="1"/>
    </xf>
    <xf numFmtId="0" fontId="11" fillId="5" borderId="3" xfId="32" applyFont="1" applyFill="1" applyBorder="1" applyAlignment="1" applyProtection="1">
      <alignment horizontal="center" textRotation="90" wrapText="1"/>
      <protection hidden="1"/>
    </xf>
    <xf numFmtId="0" fontId="14" fillId="2" borderId="0" xfId="30" applyFont="1" applyFill="1" applyBorder="1" applyAlignment="1" applyProtection="1">
      <alignment horizontal="left" wrapText="1"/>
      <protection hidden="1"/>
    </xf>
    <xf numFmtId="0" fontId="2" fillId="2" borderId="4" xfId="44" applyFont="1" applyFill="1" applyBorder="1" applyAlignment="1" applyProtection="1">
      <alignment horizontal="left"/>
      <protection locked="0"/>
    </xf>
    <xf numFmtId="0" fontId="2" fillId="2" borderId="13" xfId="44" applyFont="1" applyFill="1" applyBorder="1" applyAlignment="1" applyProtection="1">
      <alignment horizontal="left"/>
      <protection locked="0"/>
    </xf>
    <xf numFmtId="0" fontId="2" fillId="2" borderId="6" xfId="44" applyFont="1" applyFill="1" applyBorder="1" applyAlignment="1" applyProtection="1">
      <alignment horizontal="left"/>
      <protection locked="0"/>
    </xf>
    <xf numFmtId="0" fontId="8" fillId="2" borderId="11" xfId="44" applyFont="1" applyFill="1" applyBorder="1" applyAlignment="1" applyProtection="1">
      <alignment horizontal="left" vertical="center" wrapText="1"/>
      <protection locked="0"/>
    </xf>
    <xf numFmtId="0" fontId="8" fillId="2" borderId="2" xfId="44" applyFont="1" applyFill="1" applyBorder="1" applyAlignment="1" applyProtection="1">
      <alignment horizontal="left" vertical="center" wrapText="1"/>
      <protection locked="0"/>
    </xf>
    <xf numFmtId="0" fontId="8" fillId="2" borderId="12" xfId="44" applyFont="1" applyFill="1" applyBorder="1" applyAlignment="1" applyProtection="1">
      <alignment horizontal="left" vertical="center" wrapText="1"/>
      <protection locked="0"/>
    </xf>
    <xf numFmtId="0" fontId="17" fillId="2" borderId="0" xfId="44" applyFont="1" applyFill="1" applyBorder="1" applyAlignment="1" applyProtection="1">
      <alignment horizontal="left" vertical="center"/>
      <protection locked="0"/>
    </xf>
    <xf numFmtId="0" fontId="2" fillId="6" borderId="1" xfId="44" applyFont="1" applyFill="1" applyBorder="1" applyAlignment="1" applyProtection="1">
      <alignment horizontal="center" vertical="center" wrapText="1"/>
      <protection locked="0"/>
    </xf>
    <xf numFmtId="0" fontId="8" fillId="6" borderId="7" xfId="44" applyFont="1" applyFill="1" applyBorder="1" applyAlignment="1" applyProtection="1">
      <alignment horizontal="center" textRotation="90" wrapText="1"/>
      <protection locked="0"/>
    </xf>
    <xf numFmtId="0" fontId="8" fillId="6" borderId="14" xfId="44" applyFont="1" applyFill="1" applyBorder="1" applyAlignment="1" applyProtection="1">
      <alignment horizontal="center" textRotation="90" wrapText="1"/>
      <protection locked="0"/>
    </xf>
    <xf numFmtId="0" fontId="8" fillId="6" borderId="11" xfId="44" applyFont="1" applyFill="1" applyBorder="1" applyAlignment="1" applyProtection="1">
      <alignment horizontal="center" textRotation="90" wrapText="1"/>
      <protection locked="0"/>
    </xf>
    <xf numFmtId="0" fontId="8" fillId="6" borderId="2" xfId="44" applyFont="1" applyFill="1" applyBorder="1" applyAlignment="1" applyProtection="1">
      <alignment horizontal="center" textRotation="90" wrapText="1"/>
      <protection locked="0"/>
    </xf>
    <xf numFmtId="0" fontId="8" fillId="5" borderId="1" xfId="44" applyFont="1" applyFill="1" applyBorder="1" applyAlignment="1" applyProtection="1">
      <alignment horizontal="center" textRotation="90" wrapText="1"/>
      <protection locked="0"/>
    </xf>
    <xf numFmtId="0" fontId="15" fillId="4" borderId="1" xfId="44" applyFont="1" applyFill="1" applyBorder="1" applyAlignment="1" applyProtection="1">
      <alignment horizontal="center" vertical="center" wrapText="1"/>
      <protection locked="0"/>
    </xf>
    <xf numFmtId="0" fontId="15" fillId="6" borderId="1" xfId="44" applyFont="1" applyFill="1" applyBorder="1" applyAlignment="1" applyProtection="1">
      <alignment horizontal="center" vertical="center" wrapText="1"/>
      <protection locked="0"/>
    </xf>
    <xf numFmtId="0" fontId="2" fillId="9" borderId="1" xfId="44" applyFont="1" applyFill="1" applyBorder="1" applyAlignment="1" applyProtection="1">
      <alignment horizontal="center" vertical="center" wrapText="1"/>
      <protection locked="0"/>
    </xf>
    <xf numFmtId="0" fontId="8" fillId="2" borderId="4" xfId="43" applyFont="1" applyFill="1" applyBorder="1" applyAlignment="1" applyProtection="1">
      <alignment horizontal="left" vertical="center" wrapText="1"/>
      <protection locked="0"/>
    </xf>
    <xf numFmtId="0" fontId="8" fillId="2" borderId="13" xfId="43" applyFont="1" applyFill="1" applyBorder="1" applyAlignment="1" applyProtection="1">
      <alignment horizontal="left" vertical="center" wrapText="1"/>
      <protection locked="0"/>
    </xf>
    <xf numFmtId="0" fontId="8" fillId="2" borderId="6" xfId="43" applyFont="1" applyFill="1" applyBorder="1" applyAlignment="1" applyProtection="1">
      <alignment horizontal="left" vertical="center" wrapText="1"/>
      <protection locked="0"/>
    </xf>
    <xf numFmtId="0" fontId="8" fillId="2" borderId="11" xfId="43" applyFont="1" applyFill="1" applyBorder="1" applyAlignment="1" applyProtection="1">
      <alignment horizontal="left" vertical="center" wrapText="1"/>
      <protection locked="0"/>
    </xf>
    <xf numFmtId="0" fontId="8" fillId="2" borderId="2" xfId="43" applyFont="1" applyFill="1" applyBorder="1" applyAlignment="1" applyProtection="1">
      <alignment horizontal="left" vertical="center" wrapText="1"/>
      <protection locked="0"/>
    </xf>
    <xf numFmtId="0" fontId="8" fillId="2" borderId="12" xfId="43" applyFont="1" applyFill="1" applyBorder="1" applyAlignment="1" applyProtection="1">
      <alignment horizontal="left" vertical="center" wrapText="1"/>
      <protection locked="0"/>
    </xf>
    <xf numFmtId="0" fontId="8" fillId="2" borderId="4" xfId="44" applyFont="1" applyFill="1" applyBorder="1" applyAlignment="1" applyProtection="1">
      <alignment horizontal="center" vertical="center" wrapText="1"/>
      <protection locked="0"/>
    </xf>
    <xf numFmtId="0" fontId="8" fillId="2" borderId="13" xfId="44" applyFont="1" applyFill="1" applyBorder="1" applyAlignment="1" applyProtection="1">
      <alignment horizontal="center" vertical="center" wrapText="1"/>
      <protection locked="0"/>
    </xf>
    <xf numFmtId="0" fontId="8" fillId="2" borderId="6" xfId="44" applyFont="1" applyFill="1" applyBorder="1" applyAlignment="1" applyProtection="1">
      <alignment horizontal="center" vertical="center" wrapText="1"/>
      <protection locked="0"/>
    </xf>
    <xf numFmtId="0" fontId="8" fillId="2" borderId="4" xfId="43" applyFont="1" applyFill="1" applyBorder="1" applyAlignment="1" applyProtection="1">
      <alignment horizontal="center" vertical="center" wrapText="1"/>
      <protection locked="0"/>
    </xf>
    <xf numFmtId="0" fontId="8" fillId="2" borderId="13" xfId="43" applyFont="1" applyFill="1" applyBorder="1" applyAlignment="1" applyProtection="1">
      <alignment horizontal="center" vertical="center" wrapText="1"/>
      <protection locked="0"/>
    </xf>
    <xf numFmtId="0" fontId="8" fillId="2" borderId="6" xfId="43" applyFont="1" applyFill="1" applyBorder="1" applyAlignment="1" applyProtection="1">
      <alignment horizontal="center" vertical="center" wrapText="1"/>
      <protection locked="0"/>
    </xf>
    <xf numFmtId="0" fontId="74" fillId="26" borderId="4" xfId="43" applyFont="1" applyFill="1" applyBorder="1" applyAlignment="1" applyProtection="1">
      <alignment horizontal="center" vertical="center" wrapText="1"/>
      <protection locked="0"/>
    </xf>
    <xf numFmtId="0" fontId="74" fillId="26" borderId="13" xfId="43" applyFont="1" applyFill="1" applyBorder="1" applyAlignment="1" applyProtection="1">
      <alignment horizontal="center" vertical="center" wrapText="1"/>
      <protection locked="0"/>
    </xf>
    <xf numFmtId="0" fontId="74" fillId="26" borderId="6" xfId="43" applyFont="1" applyFill="1" applyBorder="1" applyAlignment="1" applyProtection="1">
      <alignment horizontal="center" vertical="center" wrapText="1"/>
      <protection locked="0"/>
    </xf>
    <xf numFmtId="0" fontId="15" fillId="5" borderId="1" xfId="44" applyFont="1" applyFill="1" applyBorder="1" applyAlignment="1" applyProtection="1">
      <alignment horizontal="center" vertical="center" wrapText="1"/>
      <protection locked="0"/>
    </xf>
    <xf numFmtId="0" fontId="15" fillId="6" borderId="4" xfId="44" applyFont="1" applyFill="1" applyBorder="1" applyAlignment="1" applyProtection="1">
      <alignment horizontal="center" vertical="center" wrapText="1"/>
      <protection locked="0"/>
    </xf>
    <xf numFmtId="0" fontId="15" fillId="6" borderId="13" xfId="44" applyFont="1" applyFill="1" applyBorder="1" applyAlignment="1" applyProtection="1">
      <alignment horizontal="center" vertical="center" wrapText="1"/>
      <protection locked="0"/>
    </xf>
    <xf numFmtId="0" fontId="42" fillId="2" borderId="4" xfId="43" applyFont="1" applyFill="1" applyBorder="1" applyAlignment="1" applyProtection="1">
      <alignment horizontal="center" vertical="center" wrapText="1"/>
      <protection locked="0"/>
    </xf>
    <xf numFmtId="0" fontId="8" fillId="2" borderId="4" xfId="44" applyFont="1" applyFill="1" applyBorder="1" applyAlignment="1" applyProtection="1">
      <alignment horizontal="left" vertical="center" wrapText="1"/>
      <protection locked="0"/>
    </xf>
    <xf numFmtId="0" fontId="8" fillId="2" borderId="13" xfId="44" applyFont="1" applyFill="1" applyBorder="1" applyAlignment="1" applyProtection="1">
      <alignment horizontal="left" vertical="center" wrapText="1"/>
      <protection locked="0"/>
    </xf>
    <xf numFmtId="0" fontId="8" fillId="2" borderId="6" xfId="44" applyFont="1" applyFill="1" applyBorder="1" applyAlignment="1" applyProtection="1">
      <alignment horizontal="left" vertical="center" wrapText="1"/>
      <protection locked="0"/>
    </xf>
    <xf numFmtId="0" fontId="74" fillId="26" borderId="4" xfId="44" applyFont="1" applyFill="1" applyBorder="1" applyAlignment="1" applyProtection="1">
      <alignment horizontal="center" vertical="center" wrapText="1"/>
      <protection locked="0"/>
    </xf>
    <xf numFmtId="0" fontId="74" fillId="26" borderId="13" xfId="44" applyFont="1" applyFill="1" applyBorder="1" applyAlignment="1" applyProtection="1">
      <alignment horizontal="center" vertical="center" wrapText="1"/>
      <protection locked="0"/>
    </xf>
    <xf numFmtId="0" fontId="74" fillId="26" borderId="6" xfId="44" applyFont="1" applyFill="1" applyBorder="1" applyAlignment="1" applyProtection="1">
      <alignment horizontal="center" vertical="center" wrapText="1"/>
      <protection locked="0"/>
    </xf>
    <xf numFmtId="0" fontId="75" fillId="2" borderId="4" xfId="43" applyFont="1" applyFill="1" applyBorder="1" applyAlignment="1" applyProtection="1">
      <alignment horizontal="left" vertical="center" wrapText="1"/>
      <protection locked="0"/>
    </xf>
    <xf numFmtId="0" fontId="75" fillId="2" borderId="13" xfId="43" applyFont="1" applyFill="1" applyBorder="1" applyAlignment="1" applyProtection="1">
      <alignment horizontal="left" vertical="center" wrapText="1"/>
      <protection locked="0"/>
    </xf>
    <xf numFmtId="0" fontId="75" fillId="2" borderId="6" xfId="43" applyFont="1" applyFill="1" applyBorder="1" applyAlignment="1" applyProtection="1">
      <alignment horizontal="left" vertical="center" wrapText="1"/>
      <protection locked="0"/>
    </xf>
    <xf numFmtId="0" fontId="2" fillId="2" borderId="4" xfId="44" applyFont="1" applyFill="1" applyBorder="1" applyAlignment="1" applyProtection="1">
      <alignment horizontal="center"/>
      <protection locked="0"/>
    </xf>
    <xf numFmtId="0" fontId="2" fillId="2" borderId="13" xfId="44" applyFont="1" applyFill="1" applyBorder="1" applyAlignment="1" applyProtection="1">
      <alignment horizontal="center"/>
      <protection locked="0"/>
    </xf>
    <xf numFmtId="0" fontId="2" fillId="2" borderId="6" xfId="44" applyFont="1" applyFill="1" applyBorder="1" applyAlignment="1" applyProtection="1">
      <alignment horizontal="center"/>
      <protection locked="0"/>
    </xf>
    <xf numFmtId="0" fontId="2" fillId="2" borderId="1" xfId="44" applyFont="1" applyFill="1" applyBorder="1" applyAlignment="1" applyProtection="1">
      <alignment horizontal="center"/>
      <protection locked="0"/>
    </xf>
    <xf numFmtId="0" fontId="13" fillId="2" borderId="1" xfId="44" applyFont="1" applyFill="1" applyBorder="1" applyAlignment="1" applyProtection="1">
      <alignment horizontal="left" vertical="top" wrapText="1"/>
      <protection locked="0"/>
    </xf>
    <xf numFmtId="0" fontId="2" fillId="21" borderId="4" xfId="44" applyFont="1" applyFill="1" applyBorder="1" applyAlignment="1" applyProtection="1">
      <alignment horizontal="center" vertical="center" wrapText="1"/>
      <protection locked="0"/>
    </xf>
    <xf numFmtId="0" fontId="2" fillId="21" borderId="13" xfId="44" applyFont="1" applyFill="1" applyBorder="1" applyAlignment="1" applyProtection="1">
      <alignment horizontal="center" vertical="center" wrapText="1"/>
      <protection locked="0"/>
    </xf>
    <xf numFmtId="0" fontId="2" fillId="21" borderId="6" xfId="44" applyFont="1" applyFill="1" applyBorder="1" applyAlignment="1" applyProtection="1">
      <alignment horizontal="center" vertical="center" wrapText="1"/>
      <protection locked="0"/>
    </xf>
    <xf numFmtId="0" fontId="2" fillId="21" borderId="4" xfId="44" applyFont="1" applyFill="1" applyBorder="1" applyAlignment="1" applyProtection="1">
      <alignment horizontal="center" vertical="center"/>
      <protection locked="0"/>
    </xf>
    <xf numFmtId="0" fontId="2" fillId="21" borderId="13" xfId="44" applyFont="1" applyFill="1" applyBorder="1" applyAlignment="1" applyProtection="1">
      <alignment horizontal="center" vertical="center"/>
      <protection locked="0"/>
    </xf>
    <xf numFmtId="0" fontId="2" fillId="21" borderId="6" xfId="44" applyFont="1" applyFill="1" applyBorder="1" applyAlignment="1" applyProtection="1">
      <alignment horizontal="center" vertical="center"/>
      <protection locked="0"/>
    </xf>
    <xf numFmtId="0" fontId="15" fillId="6" borderId="4" xfId="44" applyFont="1" applyFill="1" applyBorder="1" applyAlignment="1" applyProtection="1">
      <alignment horizontal="left" vertical="center" wrapText="1"/>
      <protection locked="0"/>
    </xf>
    <xf numFmtId="0" fontId="2" fillId="0" borderId="13" xfId="0" applyFont="1" applyBorder="1" applyProtection="1">
      <protection locked="0"/>
    </xf>
    <xf numFmtId="0" fontId="2" fillId="0" borderId="6" xfId="0" applyFont="1" applyBorder="1" applyProtection="1">
      <protection locked="0"/>
    </xf>
    <xf numFmtId="0" fontId="8" fillId="2" borderId="0" xfId="44" applyFont="1" applyFill="1" applyAlignment="1" applyProtection="1">
      <alignment horizontal="left" vertical="center"/>
      <protection locked="0"/>
    </xf>
    <xf numFmtId="0" fontId="17" fillId="0" borderId="2" xfId="45" applyFont="1" applyBorder="1" applyAlignment="1" applyProtection="1">
      <alignment horizontal="left" vertical="center" wrapText="1"/>
      <protection locked="0"/>
    </xf>
    <xf numFmtId="0" fontId="8" fillId="6" borderId="5" xfId="45" applyFont="1" applyFill="1" applyBorder="1" applyAlignment="1" applyProtection="1">
      <alignment horizontal="center" textRotation="90" wrapText="1"/>
      <protection locked="0"/>
    </xf>
    <xf numFmtId="0" fontId="8" fillId="6" borderId="15" xfId="45" applyFont="1" applyFill="1" applyBorder="1" applyAlignment="1" applyProtection="1">
      <alignment horizontal="center" textRotation="90" wrapText="1"/>
      <protection locked="0"/>
    </xf>
    <xf numFmtId="0" fontId="8" fillId="6" borderId="3" xfId="45" applyFont="1" applyFill="1" applyBorder="1" applyAlignment="1" applyProtection="1">
      <alignment horizontal="center" textRotation="90" wrapText="1"/>
      <protection locked="0"/>
    </xf>
    <xf numFmtId="0" fontId="2" fillId="6" borderId="4" xfId="44" applyFont="1" applyFill="1" applyBorder="1" applyAlignment="1" applyProtection="1">
      <alignment horizontal="center" vertical="center" wrapText="1"/>
      <protection locked="0"/>
    </xf>
    <xf numFmtId="0" fontId="2" fillId="6" borderId="13" xfId="44" applyFont="1" applyFill="1" applyBorder="1" applyAlignment="1" applyProtection="1">
      <alignment horizontal="center" vertical="center" wrapText="1"/>
      <protection locked="0"/>
    </xf>
    <xf numFmtId="0" fontId="2" fillId="6" borderId="5" xfId="45" applyFont="1" applyFill="1" applyBorder="1" applyAlignment="1" applyProtection="1">
      <alignment horizontal="center" vertical="center" wrapText="1"/>
      <protection locked="0"/>
    </xf>
    <xf numFmtId="0" fontId="2" fillId="6" borderId="15" xfId="45" applyFont="1" applyFill="1" applyBorder="1" applyAlignment="1" applyProtection="1">
      <alignment horizontal="center" vertical="center" wrapText="1"/>
      <protection locked="0"/>
    </xf>
    <xf numFmtId="0" fontId="2" fillId="6" borderId="3" xfId="45" applyFont="1" applyFill="1" applyBorder="1" applyAlignment="1" applyProtection="1">
      <alignment horizontal="center" vertical="center" wrapText="1"/>
      <protection locked="0"/>
    </xf>
    <xf numFmtId="0" fontId="12" fillId="6" borderId="4" xfId="45" applyFont="1" applyFill="1" applyBorder="1" applyAlignment="1" applyProtection="1">
      <alignment horizontal="center" vertical="center" wrapText="1"/>
      <protection locked="0"/>
    </xf>
    <xf numFmtId="0" fontId="12" fillId="6" borderId="13" xfId="45" applyFont="1" applyFill="1" applyBorder="1" applyAlignment="1" applyProtection="1">
      <alignment horizontal="center" vertical="center" wrapText="1"/>
      <protection locked="0"/>
    </xf>
    <xf numFmtId="0" fontId="12" fillId="6" borderId="6" xfId="45" applyFont="1" applyFill="1" applyBorder="1" applyAlignment="1" applyProtection="1">
      <alignment horizontal="center" vertical="center" wrapText="1"/>
      <protection locked="0"/>
    </xf>
    <xf numFmtId="0" fontId="12" fillId="4" borderId="5" xfId="45" applyFont="1" applyFill="1" applyBorder="1" applyAlignment="1" applyProtection="1">
      <alignment horizontal="center" textRotation="90" wrapText="1"/>
      <protection locked="0"/>
    </xf>
    <xf numFmtId="0" fontId="12" fillId="4" borderId="3" xfId="45" applyFont="1" applyFill="1" applyBorder="1" applyAlignment="1" applyProtection="1">
      <alignment horizontal="center" textRotation="90" wrapText="1"/>
      <protection locked="0"/>
    </xf>
    <xf numFmtId="0" fontId="10" fillId="8" borderId="5" xfId="45" applyFont="1" applyFill="1" applyBorder="1" applyAlignment="1" applyProtection="1">
      <alignment horizontal="center" textRotation="90" wrapText="1"/>
      <protection locked="0"/>
    </xf>
    <xf numFmtId="0" fontId="10" fillId="8" borderId="3" xfId="45" applyFont="1" applyFill="1" applyBorder="1" applyAlignment="1" applyProtection="1">
      <alignment horizontal="center" textRotation="90" wrapText="1"/>
      <protection locked="0"/>
    </xf>
    <xf numFmtId="0" fontId="8" fillId="6" borderId="1" xfId="44" applyFont="1" applyFill="1" applyBorder="1" applyAlignment="1" applyProtection="1">
      <alignment horizontal="center" textRotation="90" wrapText="1"/>
      <protection locked="0"/>
    </xf>
    <xf numFmtId="0" fontId="12" fillId="6" borderId="5" xfId="45" applyFont="1" applyFill="1" applyBorder="1" applyAlignment="1" applyProtection="1">
      <alignment horizontal="center" textRotation="90" wrapText="1"/>
      <protection locked="0"/>
    </xf>
    <xf numFmtId="0" fontId="12" fillId="6" borderId="3" xfId="45" applyFont="1" applyFill="1" applyBorder="1" applyAlignment="1" applyProtection="1">
      <alignment horizontal="center" textRotation="90" wrapText="1"/>
      <protection locked="0"/>
    </xf>
    <xf numFmtId="0" fontId="10" fillId="18" borderId="5" xfId="45" applyFont="1" applyFill="1" applyBorder="1" applyAlignment="1" applyProtection="1">
      <alignment horizontal="center" textRotation="90" wrapText="1"/>
      <protection locked="0"/>
    </xf>
    <xf numFmtId="0" fontId="10" fillId="18" borderId="3" xfId="45" applyFont="1" applyFill="1" applyBorder="1" applyAlignment="1" applyProtection="1">
      <alignment horizontal="center" textRotation="90" wrapText="1"/>
      <protection locked="0"/>
    </xf>
    <xf numFmtId="0" fontId="10" fillId="5" borderId="5" xfId="45" applyFont="1" applyFill="1" applyBorder="1" applyAlignment="1" applyProtection="1">
      <alignment horizontal="center" textRotation="90" wrapText="1"/>
      <protection locked="0"/>
    </xf>
    <xf numFmtId="0" fontId="10" fillId="5" borderId="3" xfId="45" applyFont="1" applyFill="1" applyBorder="1" applyAlignment="1" applyProtection="1">
      <alignment horizontal="center" textRotation="90" wrapText="1"/>
      <protection locked="0"/>
    </xf>
    <xf numFmtId="0" fontId="8" fillId="6" borderId="4" xfId="44" applyFont="1" applyFill="1" applyBorder="1" applyAlignment="1" applyProtection="1">
      <alignment horizontal="center" vertical="center" wrapText="1"/>
      <protection locked="0"/>
    </xf>
    <xf numFmtId="0" fontId="8" fillId="6" borderId="13" xfId="44" applyFont="1" applyFill="1" applyBorder="1" applyAlignment="1" applyProtection="1">
      <alignment horizontal="center" vertical="center" wrapText="1"/>
      <protection locked="0"/>
    </xf>
    <xf numFmtId="0" fontId="17" fillId="6" borderId="1" xfId="45" applyFont="1" applyFill="1" applyBorder="1" applyAlignment="1" applyProtection="1">
      <alignment horizontal="left" vertical="center"/>
      <protection locked="0"/>
    </xf>
    <xf numFmtId="1" fontId="2" fillId="6" borderId="5" xfId="45" applyNumberFormat="1" applyFont="1" applyFill="1" applyBorder="1" applyAlignment="1" applyProtection="1">
      <alignment horizontal="center" vertical="center"/>
    </xf>
    <xf numFmtId="1" fontId="2" fillId="6" borderId="3" xfId="45" applyNumberFormat="1" applyFont="1" applyFill="1" applyBorder="1" applyAlignment="1" applyProtection="1">
      <alignment horizontal="center" vertical="center"/>
    </xf>
    <xf numFmtId="1" fontId="2" fillId="18" borderId="5" xfId="45" applyNumberFormat="1" applyFont="1" applyFill="1" applyBorder="1" applyAlignment="1" applyProtection="1">
      <alignment horizontal="center" vertical="center"/>
    </xf>
    <xf numFmtId="1" fontId="2" fillId="18" borderId="3" xfId="45" applyNumberFormat="1" applyFont="1" applyFill="1" applyBorder="1" applyAlignment="1" applyProtection="1">
      <alignment horizontal="center" vertical="center"/>
    </xf>
    <xf numFmtId="0" fontId="12" fillId="5" borderId="5" xfId="45" applyFont="1" applyFill="1" applyBorder="1" applyAlignment="1" applyProtection="1">
      <alignment horizontal="center" textRotation="90" wrapText="1"/>
      <protection locked="0"/>
    </xf>
    <xf numFmtId="0" fontId="12" fillId="5" borderId="3" xfId="45" applyFont="1" applyFill="1" applyBorder="1" applyAlignment="1" applyProtection="1">
      <alignment horizontal="center" textRotation="90" wrapText="1"/>
      <protection locked="0"/>
    </xf>
    <xf numFmtId="1" fontId="13" fillId="8" borderId="5" xfId="45" applyNumberFormat="1" applyFont="1" applyFill="1" applyBorder="1" applyAlignment="1" applyProtection="1">
      <alignment horizontal="center" vertical="center"/>
    </xf>
    <xf numFmtId="1" fontId="13" fillId="8" borderId="3" xfId="45" applyNumberFormat="1" applyFont="1" applyFill="1" applyBorder="1" applyAlignment="1" applyProtection="1">
      <alignment horizontal="center" vertical="center"/>
    </xf>
    <xf numFmtId="1" fontId="2" fillId="7" borderId="5" xfId="45" applyNumberFormat="1" applyFont="1" applyFill="1" applyBorder="1" applyAlignment="1" applyProtection="1">
      <alignment horizontal="center" vertical="center"/>
    </xf>
    <xf numFmtId="1" fontId="2" fillId="7" borderId="3" xfId="45" applyNumberFormat="1" applyFont="1" applyFill="1" applyBorder="1" applyAlignment="1" applyProtection="1">
      <alignment horizontal="center" vertical="center"/>
    </xf>
    <xf numFmtId="0" fontId="17" fillId="2" borderId="2" xfId="45" applyFont="1" applyFill="1" applyBorder="1" applyAlignment="1" applyProtection="1">
      <alignment horizontal="left" vertical="center" wrapText="1"/>
      <protection locked="0"/>
    </xf>
    <xf numFmtId="0" fontId="22" fillId="6" borderId="5" xfId="45" applyFont="1" applyFill="1" applyBorder="1" applyAlignment="1" applyProtection="1">
      <alignment horizontal="center" textRotation="90" wrapText="1"/>
      <protection locked="0"/>
    </xf>
    <xf numFmtId="0" fontId="22" fillId="6" borderId="3" xfId="45" applyFont="1" applyFill="1" applyBorder="1" applyAlignment="1" applyProtection="1">
      <alignment horizontal="center" textRotation="90" wrapText="1"/>
      <protection locked="0"/>
    </xf>
    <xf numFmtId="0" fontId="15" fillId="6" borderId="5" xfId="45" applyFont="1" applyFill="1" applyBorder="1" applyAlignment="1" applyProtection="1">
      <alignment horizontal="center" vertical="center" wrapText="1"/>
      <protection locked="0"/>
    </xf>
    <xf numFmtId="0" fontId="15" fillId="6" borderId="3" xfId="45" applyFont="1" applyFill="1" applyBorder="1" applyAlignment="1" applyProtection="1">
      <alignment horizontal="center" vertical="center" wrapText="1"/>
      <protection locked="0"/>
    </xf>
    <xf numFmtId="0" fontId="8" fillId="6" borderId="4" xfId="45" applyFont="1" applyFill="1" applyBorder="1" applyAlignment="1" applyProtection="1">
      <alignment horizontal="center" vertical="center" wrapText="1"/>
      <protection locked="0"/>
    </xf>
    <xf numFmtId="0" fontId="8" fillId="6" borderId="13" xfId="45" applyFont="1" applyFill="1" applyBorder="1" applyAlignment="1" applyProtection="1">
      <alignment horizontal="center" vertical="center" wrapText="1"/>
      <protection locked="0"/>
    </xf>
    <xf numFmtId="0" fontId="8" fillId="6" borderId="6" xfId="45" applyFont="1" applyFill="1" applyBorder="1" applyAlignment="1" applyProtection="1">
      <alignment horizontal="center" vertical="center" wrapText="1"/>
      <protection locked="0"/>
    </xf>
    <xf numFmtId="0" fontId="15" fillId="6" borderId="1" xfId="45" applyFont="1" applyFill="1" applyBorder="1" applyAlignment="1" applyProtection="1">
      <alignment horizontal="center" vertical="center" wrapText="1"/>
      <protection locked="0"/>
    </xf>
    <xf numFmtId="0" fontId="2" fillId="0" borderId="1" xfId="45" applyFont="1" applyBorder="1" applyAlignment="1" applyProtection="1">
      <alignment horizontal="center" vertical="center" wrapText="1"/>
      <protection locked="0"/>
    </xf>
    <xf numFmtId="3" fontId="15" fillId="18" borderId="1" xfId="45" applyNumberFormat="1" applyFont="1" applyFill="1" applyBorder="1" applyAlignment="1" applyProtection="1">
      <alignment horizontal="center" vertical="top" textRotation="90" wrapText="1"/>
      <protection locked="0"/>
    </xf>
    <xf numFmtId="3" fontId="15" fillId="18" borderId="5" xfId="45" applyNumberFormat="1" applyFont="1" applyFill="1" applyBorder="1" applyAlignment="1" applyProtection="1">
      <alignment horizontal="center" vertical="top" textRotation="90" wrapText="1"/>
      <protection locked="0"/>
    </xf>
    <xf numFmtId="3" fontId="15" fillId="18" borderId="3" xfId="45" applyNumberFormat="1" applyFont="1" applyFill="1" applyBorder="1" applyAlignment="1" applyProtection="1">
      <alignment horizontal="center" vertical="top" textRotation="90" wrapText="1"/>
      <protection locked="0"/>
    </xf>
    <xf numFmtId="3" fontId="13" fillId="8" borderId="4" xfId="45" applyNumberFormat="1" applyFont="1" applyFill="1" applyBorder="1" applyAlignment="1" applyProtection="1">
      <alignment horizontal="center" vertical="center"/>
      <protection locked="0"/>
    </xf>
    <xf numFmtId="3" fontId="13" fillId="8" borderId="13" xfId="45" applyNumberFormat="1" applyFont="1" applyFill="1" applyBorder="1" applyAlignment="1" applyProtection="1">
      <alignment horizontal="center" vertical="center"/>
      <protection locked="0"/>
    </xf>
    <xf numFmtId="3" fontId="13" fillId="8" borderId="6" xfId="45" applyNumberFormat="1" applyFont="1" applyFill="1" applyBorder="1" applyAlignment="1" applyProtection="1">
      <alignment horizontal="center" vertical="center"/>
      <protection locked="0"/>
    </xf>
    <xf numFmtId="0" fontId="15" fillId="9" borderId="5" xfId="45" applyFont="1" applyFill="1" applyBorder="1" applyAlignment="1" applyProtection="1">
      <alignment horizontal="center" textRotation="90" wrapText="1"/>
      <protection locked="0"/>
    </xf>
    <xf numFmtId="0" fontId="15" fillId="9" borderId="3" xfId="45" applyFont="1" applyFill="1" applyBorder="1" applyAlignment="1" applyProtection="1">
      <alignment horizontal="center" textRotation="90" wrapText="1"/>
      <protection locked="0"/>
    </xf>
    <xf numFmtId="0" fontId="8" fillId="6" borderId="1" xfId="45" applyFont="1" applyFill="1" applyBorder="1" applyAlignment="1" applyProtection="1">
      <alignment horizontal="center" vertical="center" wrapText="1"/>
      <protection locked="0"/>
    </xf>
    <xf numFmtId="0" fontId="8" fillId="6" borderId="4" xfId="0" applyFont="1" applyFill="1" applyBorder="1" applyAlignment="1" applyProtection="1">
      <alignment horizontal="center" vertical="center"/>
      <protection locked="0"/>
    </xf>
    <xf numFmtId="0" fontId="8" fillId="6" borderId="13" xfId="0" applyFont="1" applyFill="1" applyBorder="1" applyAlignment="1" applyProtection="1">
      <alignment horizontal="center" vertical="center"/>
      <protection locked="0"/>
    </xf>
    <xf numFmtId="0" fontId="8" fillId="6" borderId="6" xfId="0" applyFont="1" applyFill="1" applyBorder="1" applyAlignment="1" applyProtection="1">
      <alignment horizontal="center" vertical="center"/>
      <protection locked="0"/>
    </xf>
    <xf numFmtId="0" fontId="17" fillId="2" borderId="0" xfId="0" applyFont="1" applyFill="1" applyBorder="1" applyAlignment="1" applyProtection="1">
      <alignment horizontal="left" vertical="center" wrapText="1"/>
      <protection locked="0"/>
    </xf>
    <xf numFmtId="0" fontId="8" fillId="6" borderId="4" xfId="0" applyFont="1" applyFill="1" applyBorder="1" applyAlignment="1" applyProtection="1">
      <alignment horizontal="center" textRotation="90" wrapText="1"/>
      <protection locked="0"/>
    </xf>
    <xf numFmtId="0" fontId="8" fillId="6" borderId="13" xfId="0" applyFont="1" applyFill="1" applyBorder="1" applyAlignment="1" applyProtection="1">
      <alignment horizontal="center" textRotation="90" wrapText="1"/>
      <protection locked="0"/>
    </xf>
    <xf numFmtId="0" fontId="8" fillId="6" borderId="6" xfId="0" applyFont="1" applyFill="1" applyBorder="1" applyAlignment="1" applyProtection="1">
      <alignment horizontal="center" textRotation="90" wrapText="1"/>
      <protection locked="0"/>
    </xf>
    <xf numFmtId="0" fontId="22" fillId="6" borderId="4" xfId="0" applyFont="1" applyFill="1" applyBorder="1" applyAlignment="1" applyProtection="1">
      <alignment horizontal="center" textRotation="90" wrapText="1"/>
      <protection locked="0"/>
    </xf>
    <xf numFmtId="0" fontId="22" fillId="6" borderId="13" xfId="0" applyFont="1" applyFill="1" applyBorder="1" applyAlignment="1" applyProtection="1">
      <alignment horizontal="center" textRotation="90" wrapText="1"/>
      <protection locked="0"/>
    </xf>
    <xf numFmtId="0" fontId="22" fillId="6" borderId="6" xfId="0" applyFont="1" applyFill="1" applyBorder="1" applyAlignment="1" applyProtection="1">
      <alignment horizontal="center" textRotation="90" wrapText="1"/>
      <protection locked="0"/>
    </xf>
    <xf numFmtId="0" fontId="17" fillId="0" borderId="0" xfId="40" applyFont="1" applyAlignment="1" applyProtection="1">
      <alignment horizontal="left" vertical="center"/>
      <protection locked="0"/>
    </xf>
    <xf numFmtId="0" fontId="2" fillId="0" borderId="4" xfId="40" applyFont="1" applyBorder="1" applyAlignment="1" applyProtection="1">
      <alignment horizontal="center" vertical="center" wrapText="1"/>
      <protection locked="0"/>
    </xf>
    <xf numFmtId="0" fontId="2" fillId="0" borderId="13" xfId="40" applyFont="1" applyBorder="1" applyAlignment="1" applyProtection="1">
      <alignment horizontal="center" vertical="center" wrapText="1"/>
      <protection locked="0"/>
    </xf>
    <xf numFmtId="0" fontId="2" fillId="0" borderId="6" xfId="40" applyFont="1" applyBorder="1" applyAlignment="1" applyProtection="1">
      <alignment horizontal="center" vertical="center" wrapText="1"/>
      <protection locked="0"/>
    </xf>
    <xf numFmtId="0" fontId="2" fillId="0" borderId="4" xfId="40" applyFont="1" applyBorder="1" applyAlignment="1" applyProtection="1">
      <alignment horizontal="center" vertical="center"/>
      <protection locked="0"/>
    </xf>
    <xf numFmtId="0" fontId="2" fillId="0" borderId="6" xfId="40" applyFont="1" applyBorder="1" applyAlignment="1" applyProtection="1">
      <alignment horizontal="center" vertical="center"/>
      <protection locked="0"/>
    </xf>
    <xf numFmtId="0" fontId="2" fillId="0" borderId="13" xfId="40" applyFont="1" applyBorder="1" applyAlignment="1" applyProtection="1">
      <alignment horizontal="center" vertical="center"/>
      <protection locked="0"/>
    </xf>
    <xf numFmtId="0" fontId="2" fillId="0" borderId="1" xfId="40" applyFont="1" applyBorder="1" applyAlignment="1" applyProtection="1">
      <alignment horizontal="center" vertical="center"/>
      <protection locked="0"/>
    </xf>
    <xf numFmtId="0" fontId="9" fillId="0" borderId="4" xfId="40" applyFont="1" applyBorder="1" applyAlignment="1" applyProtection="1">
      <alignment horizontal="left" vertical="center"/>
      <protection locked="0"/>
    </xf>
    <xf numFmtId="0" fontId="9" fillId="0" borderId="13" xfId="40" applyFont="1" applyBorder="1" applyAlignment="1" applyProtection="1">
      <alignment horizontal="left" vertical="center"/>
      <protection locked="0"/>
    </xf>
    <xf numFmtId="0" fontId="9" fillId="0" borderId="6" xfId="40" applyFont="1" applyBorder="1" applyAlignment="1" applyProtection="1">
      <alignment horizontal="left" vertical="center"/>
      <protection locked="0"/>
    </xf>
    <xf numFmtId="0" fontId="15" fillId="0" borderId="4" xfId="40" applyFont="1" applyBorder="1" applyAlignment="1" applyProtection="1">
      <alignment horizontal="center" vertical="center"/>
      <protection locked="0"/>
    </xf>
    <xf numFmtId="0" fontId="15" fillId="0" borderId="6" xfId="40" applyFont="1" applyBorder="1" applyAlignment="1" applyProtection="1">
      <alignment horizontal="center" vertical="center"/>
      <protection locked="0"/>
    </xf>
    <xf numFmtId="0" fontId="15" fillId="0" borderId="1" xfId="40" applyFont="1" applyBorder="1" applyAlignment="1" applyProtection="1">
      <alignment horizontal="center" vertical="center"/>
      <protection locked="0"/>
    </xf>
    <xf numFmtId="0" fontId="2" fillId="6" borderId="4" xfId="40" applyFont="1" applyFill="1" applyBorder="1" applyAlignment="1" applyProtection="1">
      <alignment horizontal="center" vertical="center"/>
      <protection locked="0"/>
    </xf>
    <xf numFmtId="0" fontId="2" fillId="6" borderId="6" xfId="40" applyFont="1" applyFill="1" applyBorder="1" applyAlignment="1" applyProtection="1">
      <alignment horizontal="center" vertical="center"/>
      <protection locked="0"/>
    </xf>
    <xf numFmtId="0" fontId="9" fillId="6" borderId="4" xfId="40" applyFont="1" applyFill="1" applyBorder="1" applyAlignment="1" applyProtection="1">
      <alignment horizontal="left" vertical="center"/>
      <protection locked="0"/>
    </xf>
    <xf numFmtId="0" fontId="9" fillId="6" borderId="13" xfId="40" applyFont="1" applyFill="1" applyBorder="1" applyAlignment="1" applyProtection="1">
      <alignment horizontal="left" vertical="center"/>
      <protection locked="0"/>
    </xf>
    <xf numFmtId="0" fontId="9" fillId="6" borderId="6" xfId="40" applyFont="1" applyFill="1" applyBorder="1" applyAlignment="1" applyProtection="1">
      <alignment horizontal="left" vertical="center"/>
      <protection locked="0"/>
    </xf>
    <xf numFmtId="0" fontId="15" fillId="6" borderId="4" xfId="40" applyFont="1" applyFill="1" applyBorder="1" applyAlignment="1" applyProtection="1">
      <alignment horizontal="center" vertical="center"/>
      <protection locked="0"/>
    </xf>
    <xf numFmtId="0" fontId="15" fillId="6" borderId="6" xfId="40" applyFont="1" applyFill="1" applyBorder="1" applyAlignment="1" applyProtection="1">
      <alignment horizontal="center" vertical="center"/>
      <protection locked="0"/>
    </xf>
    <xf numFmtId="0" fontId="15" fillId="6" borderId="1" xfId="40" applyFont="1" applyFill="1" applyBorder="1" applyAlignment="1" applyProtection="1">
      <alignment horizontal="center" vertical="center"/>
      <protection locked="0"/>
    </xf>
    <xf numFmtId="0" fontId="2" fillId="6" borderId="1" xfId="40" applyFont="1" applyFill="1" applyBorder="1" applyAlignment="1" applyProtection="1">
      <alignment horizontal="center" vertical="center" wrapText="1"/>
      <protection locked="0"/>
    </xf>
    <xf numFmtId="0" fontId="14" fillId="0" borderId="0" xfId="40" applyFont="1" applyAlignment="1" applyProtection="1">
      <alignment horizontal="left" vertical="center"/>
      <protection locked="0"/>
    </xf>
    <xf numFmtId="0" fontId="8" fillId="6" borderId="1" xfId="40" applyFont="1" applyFill="1" applyBorder="1" applyAlignment="1" applyProtection="1">
      <alignment horizontal="center" textRotation="90" wrapText="1"/>
      <protection locked="0"/>
    </xf>
    <xf numFmtId="0" fontId="9" fillId="6" borderId="1" xfId="40" applyFont="1" applyFill="1" applyBorder="1" applyAlignment="1" applyProtection="1">
      <alignment horizontal="center" vertical="center"/>
      <protection locked="0"/>
    </xf>
    <xf numFmtId="0" fontId="2" fillId="6" borderId="1" xfId="40" applyFont="1" applyFill="1" applyBorder="1" applyAlignment="1" applyProtection="1">
      <alignment horizontal="center" vertical="center"/>
      <protection locked="0"/>
    </xf>
    <xf numFmtId="0" fontId="15" fillId="0" borderId="1" xfId="40" applyFont="1" applyBorder="1" applyAlignment="1" applyProtection="1">
      <alignment horizontal="left" vertical="center" wrapText="1"/>
      <protection locked="0"/>
    </xf>
    <xf numFmtId="1" fontId="2" fillId="0" borderId="4" xfId="40" applyNumberFormat="1" applyFont="1" applyBorder="1" applyAlignment="1" applyProtection="1">
      <alignment horizontal="center" vertical="center" wrapText="1"/>
      <protection locked="0"/>
    </xf>
    <xf numFmtId="1" fontId="2" fillId="0" borderId="13" xfId="40" applyNumberFormat="1" applyFont="1" applyBorder="1" applyAlignment="1" applyProtection="1">
      <alignment horizontal="center" vertical="center" wrapText="1"/>
      <protection locked="0"/>
    </xf>
    <xf numFmtId="1" fontId="2" fillId="0" borderId="6" xfId="40" applyNumberFormat="1" applyFont="1" applyBorder="1" applyAlignment="1" applyProtection="1">
      <alignment horizontal="center" vertical="center" wrapText="1"/>
      <protection locked="0"/>
    </xf>
    <xf numFmtId="0" fontId="2" fillId="0" borderId="1" xfId="40" applyFont="1" applyBorder="1" applyAlignment="1" applyProtection="1">
      <alignment horizontal="center" vertical="center" wrapText="1"/>
      <protection locked="0"/>
    </xf>
    <xf numFmtId="0" fontId="2" fillId="6" borderId="1" xfId="40" applyFont="1" applyFill="1" applyBorder="1" applyAlignment="1" applyProtection="1">
      <alignment horizontal="left" vertical="center" wrapText="1"/>
      <protection locked="0"/>
    </xf>
    <xf numFmtId="1" fontId="2" fillId="6" borderId="1" xfId="40" applyNumberFormat="1" applyFont="1" applyFill="1" applyBorder="1" applyAlignment="1" applyProtection="1">
      <alignment horizontal="center" vertical="center" wrapText="1"/>
    </xf>
    <xf numFmtId="0" fontId="15" fillId="6" borderId="1" xfId="40" applyFont="1" applyFill="1" applyBorder="1" applyAlignment="1" applyProtection="1">
      <alignment horizontal="left" vertical="center" wrapText="1"/>
      <protection locked="0"/>
    </xf>
    <xf numFmtId="0" fontId="18" fillId="6" borderId="1" xfId="40" applyFont="1" applyFill="1" applyBorder="1" applyAlignment="1" applyProtection="1">
      <alignment horizontal="left" vertical="center" wrapText="1"/>
      <protection locked="0"/>
    </xf>
    <xf numFmtId="0" fontId="2" fillId="0" borderId="14" xfId="40" applyFont="1" applyBorder="1" applyAlignment="1" applyProtection="1">
      <alignment horizontal="left"/>
      <protection locked="0"/>
    </xf>
    <xf numFmtId="0" fontId="2" fillId="0" borderId="78" xfId="52" applyFont="1" applyFill="1" applyBorder="1" applyAlignment="1">
      <alignment horizontal="center" vertical="center" wrapText="1"/>
    </xf>
    <xf numFmtId="0" fontId="2" fillId="0" borderId="48" xfId="52" applyFont="1" applyFill="1" applyBorder="1" applyAlignment="1">
      <alignment horizontal="center" vertical="center" wrapText="1"/>
    </xf>
    <xf numFmtId="0" fontId="2" fillId="0" borderId="80" xfId="52" applyFont="1" applyFill="1" applyBorder="1" applyAlignment="1">
      <alignment horizontal="center" vertical="center" wrapText="1"/>
    </xf>
    <xf numFmtId="0" fontId="2" fillId="0" borderId="78" xfId="52" applyFont="1" applyFill="1" applyBorder="1" applyAlignment="1">
      <alignment horizontal="center" wrapText="1"/>
    </xf>
    <xf numFmtId="0" fontId="2" fillId="0" borderId="48" xfId="52" applyFont="1" applyFill="1" applyBorder="1" applyAlignment="1">
      <alignment horizontal="center" wrapText="1"/>
    </xf>
    <xf numFmtId="0" fontId="2" fillId="0" borderId="49" xfId="52" applyFont="1" applyFill="1" applyBorder="1" applyAlignment="1">
      <alignment horizontal="center" wrapText="1"/>
    </xf>
    <xf numFmtId="0" fontId="2" fillId="0" borderId="80" xfId="52" applyFont="1" applyFill="1" applyBorder="1" applyAlignment="1">
      <alignment horizontal="center" wrapText="1"/>
    </xf>
    <xf numFmtId="0" fontId="2" fillId="0" borderId="4" xfId="52" applyFont="1" applyFill="1" applyBorder="1" applyAlignment="1">
      <alignment horizontal="center" vertical="center" wrapText="1"/>
    </xf>
    <xf numFmtId="0" fontId="2" fillId="0" borderId="13" xfId="52" applyFont="1" applyFill="1" applyBorder="1" applyAlignment="1">
      <alignment horizontal="center" vertical="center" wrapText="1"/>
    </xf>
    <xf numFmtId="0" fontId="2" fillId="0" borderId="6" xfId="52" applyFont="1" applyFill="1" applyBorder="1" applyAlignment="1">
      <alignment horizontal="center" vertical="center" wrapText="1"/>
    </xf>
    <xf numFmtId="0" fontId="2" fillId="0" borderId="4" xfId="52" applyFont="1" applyFill="1" applyBorder="1" applyAlignment="1">
      <alignment horizontal="center" wrapText="1"/>
    </xf>
    <xf numFmtId="0" fontId="2" fillId="0" borderId="13" xfId="52" applyFont="1" applyFill="1" applyBorder="1" applyAlignment="1">
      <alignment horizontal="center" wrapText="1"/>
    </xf>
    <xf numFmtId="0" fontId="2" fillId="0" borderId="64" xfId="52" applyFont="1" applyFill="1" applyBorder="1" applyAlignment="1">
      <alignment horizontal="center" wrapText="1"/>
    </xf>
    <xf numFmtId="0" fontId="2" fillId="0" borderId="6" xfId="52" applyFont="1" applyFill="1" applyBorder="1" applyAlignment="1">
      <alignment horizontal="center" wrapText="1"/>
    </xf>
    <xf numFmtId="0" fontId="44" fillId="2" borderId="36" xfId="38" applyFont="1" applyFill="1" applyBorder="1" applyAlignment="1" applyProtection="1">
      <alignment horizontal="center" vertical="center" textRotation="90" wrapText="1"/>
      <protection locked="0"/>
    </xf>
    <xf numFmtId="0" fontId="44" fillId="2" borderId="37" xfId="38" applyFont="1" applyFill="1" applyBorder="1" applyAlignment="1" applyProtection="1">
      <alignment horizontal="center" vertical="center" textRotation="90" wrapText="1"/>
      <protection locked="0"/>
    </xf>
    <xf numFmtId="0" fontId="44" fillId="2" borderId="41" xfId="38" applyFont="1" applyFill="1" applyBorder="1" applyAlignment="1" applyProtection="1">
      <alignment horizontal="center" vertical="center" textRotation="90" wrapText="1"/>
      <protection locked="0"/>
    </xf>
    <xf numFmtId="0" fontId="44" fillId="2" borderId="42" xfId="38" applyFont="1" applyFill="1" applyBorder="1" applyAlignment="1" applyProtection="1">
      <alignment horizontal="center" vertical="center" textRotation="90" wrapText="1"/>
      <protection locked="0"/>
    </xf>
    <xf numFmtId="0" fontId="44" fillId="2" borderId="50" xfId="38" applyFont="1" applyFill="1" applyBorder="1" applyAlignment="1" applyProtection="1">
      <alignment horizontal="center" vertical="center" textRotation="90" wrapText="1"/>
      <protection locked="0"/>
    </xf>
    <xf numFmtId="0" fontId="44" fillId="2" borderId="51" xfId="38" applyFont="1" applyFill="1" applyBorder="1" applyAlignment="1" applyProtection="1">
      <alignment horizontal="center" vertical="center" textRotation="90" wrapText="1"/>
      <protection locked="0"/>
    </xf>
    <xf numFmtId="0" fontId="42" fillId="2" borderId="38" xfId="38" applyFont="1" applyFill="1" applyBorder="1" applyAlignment="1" applyProtection="1">
      <alignment horizontal="center" vertical="center"/>
      <protection locked="0"/>
    </xf>
    <xf numFmtId="0" fontId="42" fillId="2" borderId="3" xfId="38" applyFont="1" applyFill="1" applyBorder="1" applyAlignment="1" applyProtection="1">
      <alignment horizontal="center" vertical="center"/>
      <protection locked="0"/>
    </xf>
    <xf numFmtId="0" fontId="42" fillId="2" borderId="39" xfId="38" applyFont="1" applyFill="1" applyBorder="1" applyAlignment="1" applyProtection="1">
      <alignment horizontal="center" vertical="center"/>
      <protection locked="0"/>
    </xf>
    <xf numFmtId="0" fontId="42" fillId="2" borderId="43" xfId="38" applyFont="1" applyFill="1" applyBorder="1" applyAlignment="1" applyProtection="1">
      <alignment horizontal="center" vertical="center"/>
      <protection locked="0"/>
    </xf>
    <xf numFmtId="0" fontId="42" fillId="2" borderId="1" xfId="38" applyFont="1" applyFill="1" applyBorder="1" applyAlignment="1" applyProtection="1">
      <alignment horizontal="center" vertical="center"/>
      <protection locked="0"/>
    </xf>
    <xf numFmtId="0" fontId="42" fillId="2" borderId="44" xfId="38" applyFont="1" applyFill="1" applyBorder="1" applyAlignment="1" applyProtection="1">
      <alignment horizontal="center" vertical="center"/>
      <protection locked="0"/>
    </xf>
    <xf numFmtId="0" fontId="42" fillId="2" borderId="86" xfId="38" applyFont="1" applyFill="1" applyBorder="1" applyAlignment="1" applyProtection="1">
      <alignment horizontal="center" vertical="center"/>
      <protection locked="0"/>
    </xf>
    <xf numFmtId="0" fontId="42" fillId="2" borderId="5" xfId="38" applyFont="1" applyFill="1" applyBorder="1" applyAlignment="1" applyProtection="1">
      <alignment horizontal="center" vertical="center"/>
      <protection locked="0"/>
    </xf>
    <xf numFmtId="0" fontId="42" fillId="2" borderId="87" xfId="38" applyFont="1" applyFill="1" applyBorder="1" applyAlignment="1" applyProtection="1">
      <alignment horizontal="center" vertical="center"/>
      <protection locked="0"/>
    </xf>
    <xf numFmtId="0" fontId="16" fillId="6" borderId="56" xfId="38" applyFont="1" applyFill="1" applyBorder="1" applyAlignment="1" applyProtection="1">
      <alignment horizontal="center" vertical="center"/>
      <protection locked="0"/>
    </xf>
    <xf numFmtId="0" fontId="16" fillId="6" borderId="55" xfId="38" applyFont="1" applyFill="1" applyBorder="1" applyAlignment="1" applyProtection="1">
      <alignment horizontal="center" vertical="center"/>
      <protection locked="0"/>
    </xf>
    <xf numFmtId="0" fontId="16" fillId="6" borderId="58" xfId="38" applyFont="1" applyFill="1" applyBorder="1" applyAlignment="1" applyProtection="1">
      <alignment horizontal="center" vertical="center"/>
      <protection locked="0"/>
    </xf>
    <xf numFmtId="0" fontId="14" fillId="0" borderId="16" xfId="38" applyFont="1" applyBorder="1" applyAlignment="1" applyProtection="1">
      <alignment horizontal="left" vertical="center"/>
      <protection locked="0"/>
    </xf>
    <xf numFmtId="0" fontId="14" fillId="0" borderId="16" xfId="38" applyFont="1" applyBorder="1" applyAlignment="1" applyProtection="1">
      <alignment horizontal="right" vertical="center"/>
      <protection locked="0"/>
    </xf>
    <xf numFmtId="0" fontId="44" fillId="6" borderId="17" xfId="38" applyFont="1" applyFill="1" applyBorder="1" applyAlignment="1" applyProtection="1">
      <alignment horizontal="center" textRotation="90" wrapText="1"/>
      <protection locked="0"/>
    </xf>
    <xf numFmtId="0" fontId="44" fillId="6" borderId="18" xfId="38" applyFont="1" applyFill="1" applyBorder="1" applyAlignment="1" applyProtection="1">
      <alignment horizontal="center" textRotation="90" wrapText="1"/>
      <protection locked="0"/>
    </xf>
    <xf numFmtId="0" fontId="44" fillId="6" borderId="26" xfId="38" applyFont="1" applyFill="1" applyBorder="1" applyAlignment="1" applyProtection="1">
      <alignment horizontal="center" textRotation="90" wrapText="1"/>
      <protection locked="0"/>
    </xf>
    <xf numFmtId="0" fontId="44" fillId="6" borderId="27" xfId="38" applyFont="1" applyFill="1" applyBorder="1" applyAlignment="1" applyProtection="1">
      <alignment horizontal="center" textRotation="90" wrapText="1"/>
      <protection locked="0"/>
    </xf>
    <xf numFmtId="0" fontId="54" fillId="6" borderId="17" xfId="38" applyFont="1" applyFill="1" applyBorder="1" applyAlignment="1" applyProtection="1">
      <alignment horizontal="center" vertical="center"/>
      <protection locked="0"/>
    </xf>
    <xf numFmtId="0" fontId="54" fillId="6" borderId="18" xfId="38" applyFont="1" applyFill="1" applyBorder="1" applyAlignment="1" applyProtection="1">
      <alignment horizontal="center" vertical="center"/>
      <protection locked="0"/>
    </xf>
    <xf numFmtId="0" fontId="54" fillId="6" borderId="19" xfId="38" applyFont="1" applyFill="1" applyBorder="1" applyAlignment="1" applyProtection="1">
      <alignment horizontal="center" vertical="center"/>
      <protection locked="0"/>
    </xf>
    <xf numFmtId="0" fontId="54" fillId="6" borderId="26" xfId="38" applyFont="1" applyFill="1" applyBorder="1" applyAlignment="1" applyProtection="1">
      <alignment horizontal="center" vertical="center"/>
      <protection locked="0"/>
    </xf>
    <xf numFmtId="0" fontId="54" fillId="6" borderId="27" xfId="38" applyFont="1" applyFill="1" applyBorder="1" applyAlignment="1" applyProtection="1">
      <alignment horizontal="center" vertical="center"/>
      <protection locked="0"/>
    </xf>
    <xf numFmtId="0" fontId="54" fillId="6" borderId="28" xfId="38" applyFont="1" applyFill="1" applyBorder="1" applyAlignment="1" applyProtection="1">
      <alignment horizontal="center" vertical="center"/>
      <protection locked="0"/>
    </xf>
    <xf numFmtId="0" fontId="55" fillId="6" borderId="20" xfId="38" applyFont="1" applyFill="1" applyBorder="1" applyAlignment="1" applyProtection="1">
      <alignment horizontal="center" vertical="center" wrapText="1"/>
      <protection locked="0"/>
    </xf>
    <xf numFmtId="0" fontId="55" fillId="6" borderId="21" xfId="38" applyFont="1" applyFill="1" applyBorder="1" applyAlignment="1" applyProtection="1">
      <alignment horizontal="center" vertical="center" wrapText="1"/>
      <protection locked="0"/>
    </xf>
    <xf numFmtId="0" fontId="55" fillId="6" borderId="22" xfId="38" applyFont="1" applyFill="1" applyBorder="1" applyAlignment="1" applyProtection="1">
      <alignment horizontal="center" vertical="center" wrapText="1"/>
      <protection locked="0"/>
    </xf>
    <xf numFmtId="0" fontId="55" fillId="6" borderId="23" xfId="38" applyFont="1" applyFill="1" applyBorder="1" applyAlignment="1" applyProtection="1">
      <alignment horizontal="center" textRotation="90" wrapText="1"/>
      <protection locked="0"/>
    </xf>
    <xf numFmtId="0" fontId="55" fillId="6" borderId="33" xfId="38" applyFont="1" applyFill="1" applyBorder="1" applyAlignment="1" applyProtection="1">
      <alignment horizontal="center" textRotation="90" wrapText="1"/>
      <protection locked="0"/>
    </xf>
    <xf numFmtId="0" fontId="56" fillId="6" borderId="24" xfId="38" applyFont="1" applyFill="1" applyBorder="1" applyAlignment="1" applyProtection="1">
      <alignment horizontal="center"/>
      <protection locked="0"/>
    </xf>
    <xf numFmtId="0" fontId="56" fillId="6" borderId="34" xfId="38" applyFont="1" applyFill="1" applyBorder="1" applyAlignment="1" applyProtection="1">
      <alignment horizontal="center"/>
      <protection locked="0"/>
    </xf>
    <xf numFmtId="0" fontId="55" fillId="6" borderId="25" xfId="38" applyFont="1" applyFill="1" applyBorder="1" applyAlignment="1" applyProtection="1">
      <alignment horizontal="center" textRotation="90" wrapText="1"/>
      <protection locked="0"/>
    </xf>
    <xf numFmtId="0" fontId="55" fillId="6" borderId="35" xfId="38" applyFont="1" applyFill="1" applyBorder="1" applyAlignment="1" applyProtection="1">
      <alignment horizontal="center" textRotation="90" wrapText="1"/>
      <protection locked="0"/>
    </xf>
    <xf numFmtId="0" fontId="55" fillId="6" borderId="101" xfId="38" applyFont="1" applyFill="1" applyBorder="1" applyAlignment="1" applyProtection="1">
      <alignment horizontal="center" textRotation="90" wrapText="1"/>
      <protection locked="0"/>
    </xf>
    <xf numFmtId="0" fontId="55" fillId="6" borderId="98" xfId="38" applyFont="1" applyFill="1" applyBorder="1" applyAlignment="1" applyProtection="1">
      <alignment horizontal="center" textRotation="90" wrapText="1"/>
      <protection locked="0"/>
    </xf>
    <xf numFmtId="0" fontId="16" fillId="6" borderId="59" xfId="38" applyFont="1" applyFill="1" applyBorder="1" applyAlignment="1" applyProtection="1">
      <alignment horizontal="center" vertical="center"/>
    </xf>
    <xf numFmtId="0" fontId="16" fillId="6" borderId="91" xfId="38" applyFont="1" applyFill="1" applyBorder="1" applyAlignment="1" applyProtection="1">
      <alignment horizontal="center" vertical="center"/>
    </xf>
    <xf numFmtId="0" fontId="16" fillId="6" borderId="63" xfId="38" applyFont="1" applyFill="1" applyBorder="1" applyAlignment="1" applyProtection="1">
      <alignment horizontal="center" vertical="center"/>
    </xf>
    <xf numFmtId="0" fontId="16" fillId="6" borderId="6" xfId="38" applyFont="1" applyFill="1" applyBorder="1" applyAlignment="1" applyProtection="1">
      <alignment horizontal="center" vertical="center"/>
    </xf>
    <xf numFmtId="0" fontId="16" fillId="6" borderId="88" xfId="38" applyFont="1" applyFill="1" applyBorder="1" applyAlignment="1" applyProtection="1">
      <alignment horizontal="center" vertical="center"/>
    </xf>
    <xf numFmtId="0" fontId="16" fillId="6" borderId="8" xfId="38" applyFont="1" applyFill="1" applyBorder="1" applyAlignment="1" applyProtection="1">
      <alignment horizontal="center" vertical="center"/>
    </xf>
    <xf numFmtId="0" fontId="16" fillId="6" borderId="20" xfId="38" applyFont="1" applyFill="1" applyBorder="1" applyAlignment="1" applyProtection="1">
      <alignment horizontal="center" vertical="center"/>
    </xf>
    <xf numFmtId="0" fontId="16" fillId="6" borderId="21" xfId="38" applyFont="1" applyFill="1" applyBorder="1" applyAlignment="1" applyProtection="1">
      <alignment horizontal="center" vertical="center"/>
    </xf>
    <xf numFmtId="0" fontId="44" fillId="2" borderId="17" xfId="38" applyFont="1" applyFill="1" applyBorder="1" applyAlignment="1" applyProtection="1">
      <alignment horizontal="center" vertical="center" textRotation="90" wrapText="1"/>
      <protection locked="0"/>
    </xf>
    <xf numFmtId="0" fontId="44" fillId="2" borderId="19" xfId="38" applyFont="1" applyFill="1" applyBorder="1" applyAlignment="1" applyProtection="1">
      <alignment horizontal="center" vertical="center" textRotation="90" wrapText="1"/>
      <protection locked="0"/>
    </xf>
    <xf numFmtId="0" fontId="16" fillId="6" borderId="20" xfId="38" applyFont="1" applyFill="1" applyBorder="1" applyAlignment="1" applyProtection="1">
      <alignment horizontal="center" vertical="center"/>
      <protection locked="0"/>
    </xf>
    <xf numFmtId="0" fontId="16" fillId="6" borderId="21" xfId="38" applyFont="1" applyFill="1" applyBorder="1" applyAlignment="1" applyProtection="1">
      <alignment horizontal="center" vertical="center"/>
      <protection locked="0"/>
    </xf>
    <xf numFmtId="0" fontId="16" fillId="6" borderId="22" xfId="38" applyFont="1" applyFill="1" applyBorder="1" applyAlignment="1" applyProtection="1">
      <alignment horizontal="center" vertical="center"/>
      <protection locked="0"/>
    </xf>
    <xf numFmtId="0" fontId="72" fillId="0" borderId="16" xfId="39" applyFont="1" applyBorder="1" applyAlignment="1" applyProtection="1">
      <alignment horizontal="left" vertical="center" wrapText="1"/>
      <protection locked="0"/>
    </xf>
    <xf numFmtId="0" fontId="44" fillId="6" borderId="17" xfId="39" applyFont="1" applyFill="1" applyBorder="1" applyAlignment="1" applyProtection="1">
      <alignment horizontal="center" vertical="center" wrapText="1"/>
      <protection locked="0"/>
    </xf>
    <xf numFmtId="0" fontId="44" fillId="6" borderId="18" xfId="39" applyFont="1" applyFill="1" applyBorder="1" applyAlignment="1" applyProtection="1">
      <alignment horizontal="center" vertical="center" wrapText="1"/>
      <protection locked="0"/>
    </xf>
    <xf numFmtId="0" fontId="44" fillId="6" borderId="19" xfId="39" applyFont="1" applyFill="1" applyBorder="1" applyAlignment="1" applyProtection="1">
      <alignment horizontal="center" vertical="center" wrapText="1"/>
      <protection locked="0"/>
    </xf>
    <xf numFmtId="0" fontId="44" fillId="6" borderId="50" xfId="39" applyFont="1" applyFill="1" applyBorder="1" applyAlignment="1" applyProtection="1">
      <alignment horizontal="center" vertical="center" wrapText="1"/>
      <protection locked="0"/>
    </xf>
    <xf numFmtId="0" fontId="44" fillId="6" borderId="16" xfId="39" applyFont="1" applyFill="1" applyBorder="1" applyAlignment="1" applyProtection="1">
      <alignment horizontal="center" vertical="center" wrapText="1"/>
      <protection locked="0"/>
    </xf>
    <xf numFmtId="0" fontId="44" fillId="6" borderId="51" xfId="39" applyFont="1" applyFill="1" applyBorder="1" applyAlignment="1" applyProtection="1">
      <alignment horizontal="center" vertical="center" wrapText="1"/>
      <protection locked="0"/>
    </xf>
    <xf numFmtId="0" fontId="55" fillId="6" borderId="20" xfId="39" applyFont="1" applyFill="1" applyBorder="1" applyAlignment="1" applyProtection="1">
      <alignment horizontal="center" vertical="center"/>
      <protection locked="0"/>
    </xf>
    <xf numFmtId="0" fontId="55" fillId="6" borderId="21" xfId="39" applyFont="1" applyFill="1" applyBorder="1" applyAlignment="1" applyProtection="1">
      <alignment horizontal="center" vertical="center"/>
      <protection locked="0"/>
    </xf>
    <xf numFmtId="0" fontId="55" fillId="6" borderId="22" xfId="39" applyFont="1" applyFill="1" applyBorder="1" applyAlignment="1" applyProtection="1">
      <alignment horizontal="center" vertical="center"/>
      <protection locked="0"/>
    </xf>
    <xf numFmtId="0" fontId="55" fillId="6" borderId="20" xfId="39" applyFont="1" applyFill="1" applyBorder="1" applyAlignment="1" applyProtection="1">
      <alignment horizontal="center" vertical="center" wrapText="1"/>
      <protection locked="0"/>
    </xf>
    <xf numFmtId="0" fontId="55" fillId="6" borderId="21" xfId="39" applyFont="1" applyFill="1" applyBorder="1" applyAlignment="1" applyProtection="1">
      <alignment horizontal="center" vertical="center" wrapText="1"/>
      <protection locked="0"/>
    </xf>
    <xf numFmtId="0" fontId="55" fillId="6" borderId="22" xfId="39" applyFont="1" applyFill="1" applyBorder="1" applyAlignment="1" applyProtection="1">
      <alignment horizontal="center" vertical="center" wrapText="1"/>
      <protection locked="0"/>
    </xf>
    <xf numFmtId="0" fontId="44" fillId="2" borderId="36" xfId="38" applyFont="1" applyFill="1" applyBorder="1" applyAlignment="1" applyProtection="1">
      <alignment horizontal="center" vertical="center" wrapText="1"/>
      <protection locked="0"/>
    </xf>
    <xf numFmtId="0" fontId="44" fillId="2" borderId="37" xfId="38" applyFont="1" applyFill="1" applyBorder="1" applyAlignment="1" applyProtection="1">
      <alignment horizontal="center" vertical="center" wrapText="1"/>
      <protection locked="0"/>
    </xf>
    <xf numFmtId="0" fontId="44" fillId="2" borderId="41" xfId="38" applyFont="1" applyFill="1" applyBorder="1" applyAlignment="1" applyProtection="1">
      <alignment horizontal="center" vertical="center" wrapText="1"/>
      <protection locked="0"/>
    </xf>
    <xf numFmtId="0" fontId="44" fillId="2" borderId="42" xfId="38" applyFont="1" applyFill="1" applyBorder="1" applyAlignment="1" applyProtection="1">
      <alignment horizontal="center" vertical="center" wrapText="1"/>
      <protection locked="0"/>
    </xf>
    <xf numFmtId="0" fontId="44" fillId="2" borderId="50" xfId="38" applyFont="1" applyFill="1" applyBorder="1" applyAlignment="1" applyProtection="1">
      <alignment horizontal="center" vertical="center" wrapText="1"/>
      <protection locked="0"/>
    </xf>
    <xf numFmtId="0" fontId="44" fillId="2" borderId="51" xfId="38" applyFont="1" applyFill="1" applyBorder="1" applyAlignment="1" applyProtection="1">
      <alignment horizontal="center" vertical="center" wrapText="1"/>
      <protection locked="0"/>
    </xf>
    <xf numFmtId="0" fontId="42" fillId="2" borderId="82" xfId="38" applyFont="1" applyFill="1" applyBorder="1" applyAlignment="1" applyProtection="1">
      <alignment horizontal="center" vertical="center"/>
      <protection locked="0"/>
    </xf>
    <xf numFmtId="0" fontId="42" fillId="2" borderId="2" xfId="38" applyFont="1" applyFill="1" applyBorder="1" applyAlignment="1" applyProtection="1">
      <alignment horizontal="center" vertical="center"/>
      <protection locked="0"/>
    </xf>
    <xf numFmtId="0" fontId="42" fillId="2" borderId="40" xfId="38" applyFont="1" applyFill="1" applyBorder="1" applyAlignment="1" applyProtection="1">
      <alignment horizontal="center" vertical="center"/>
      <protection locked="0"/>
    </xf>
    <xf numFmtId="0" fontId="42" fillId="2" borderId="63" xfId="38" applyFont="1" applyFill="1" applyBorder="1" applyAlignment="1" applyProtection="1">
      <alignment horizontal="center" vertical="center"/>
      <protection locked="0"/>
    </xf>
    <xf numFmtId="0" fontId="42" fillId="2" borderId="13" xfId="38" applyFont="1" applyFill="1" applyBorder="1" applyAlignment="1" applyProtection="1">
      <alignment horizontal="center" vertical="center"/>
      <protection locked="0"/>
    </xf>
    <xf numFmtId="0" fontId="42" fillId="2" borderId="64" xfId="38" applyFont="1" applyFill="1" applyBorder="1" applyAlignment="1" applyProtection="1">
      <alignment horizontal="center" vertical="center"/>
      <protection locked="0"/>
    </xf>
    <xf numFmtId="0" fontId="42" fillId="2" borderId="88" xfId="38" applyFont="1" applyFill="1" applyBorder="1" applyAlignment="1" applyProtection="1">
      <alignment horizontal="center" vertical="center"/>
      <protection locked="0"/>
    </xf>
    <xf numFmtId="0" fontId="42" fillId="2" borderId="14" xfId="38" applyFont="1" applyFill="1" applyBorder="1" applyAlignment="1" applyProtection="1">
      <alignment horizontal="center" vertical="center"/>
      <protection locked="0"/>
    </xf>
    <xf numFmtId="0" fontId="42" fillId="2" borderId="99" xfId="38" applyFont="1" applyFill="1" applyBorder="1" applyAlignment="1" applyProtection="1">
      <alignment horizontal="center" vertical="center"/>
      <protection locked="0"/>
    </xf>
    <xf numFmtId="0" fontId="44" fillId="0" borderId="63" xfId="39" applyFont="1" applyBorder="1" applyAlignment="1" applyProtection="1">
      <alignment horizontal="center" vertical="center"/>
      <protection locked="0"/>
    </xf>
    <xf numFmtId="0" fontId="44" fillId="0" borderId="13" xfId="39" applyFont="1" applyBorder="1" applyAlignment="1" applyProtection="1">
      <alignment horizontal="center" vertical="center"/>
      <protection locked="0"/>
    </xf>
    <xf numFmtId="0" fontId="44" fillId="0" borderId="64" xfId="39" applyFont="1" applyBorder="1" applyAlignment="1" applyProtection="1">
      <alignment horizontal="center" vertical="center"/>
      <protection locked="0"/>
    </xf>
    <xf numFmtId="0" fontId="44" fillId="0" borderId="67" xfId="39" applyFont="1" applyBorder="1" applyAlignment="1" applyProtection="1">
      <alignment horizontal="center" vertical="center"/>
      <protection locked="0"/>
    </xf>
    <xf numFmtId="0" fontId="44" fillId="0" borderId="48" xfId="39" applyFont="1" applyBorder="1" applyAlignment="1" applyProtection="1">
      <alignment horizontal="center" vertical="center"/>
      <protection locked="0"/>
    </xf>
    <xf numFmtId="0" fontId="44" fillId="0" borderId="49" xfId="39" applyFont="1" applyBorder="1" applyAlignment="1" applyProtection="1">
      <alignment horizontal="center" vertical="center"/>
      <protection locked="0"/>
    </xf>
    <xf numFmtId="0" fontId="44" fillId="6" borderId="50" xfId="39" applyFont="1" applyFill="1" applyBorder="1" applyAlignment="1" applyProtection="1">
      <alignment horizontal="center" vertical="center"/>
      <protection locked="0"/>
    </xf>
    <xf numFmtId="0" fontId="44" fillId="6" borderId="16" xfId="39" applyFont="1" applyFill="1" applyBorder="1" applyAlignment="1" applyProtection="1">
      <alignment horizontal="center" vertical="center"/>
      <protection locked="0"/>
    </xf>
    <xf numFmtId="0" fontId="44" fillId="6" borderId="51" xfId="39" applyFont="1" applyFill="1" applyBorder="1" applyAlignment="1" applyProtection="1">
      <alignment horizontal="center" vertical="center"/>
      <protection locked="0"/>
    </xf>
    <xf numFmtId="0" fontId="44" fillId="0" borderId="41" xfId="39" applyFont="1" applyBorder="1" applyAlignment="1" applyProtection="1">
      <alignment horizontal="center" vertical="center"/>
      <protection locked="0"/>
    </xf>
    <xf numFmtId="0" fontId="44" fillId="0" borderId="0" xfId="39" applyFont="1" applyBorder="1" applyAlignment="1" applyProtection="1">
      <alignment horizontal="center" vertical="center"/>
      <protection locked="0"/>
    </xf>
    <xf numFmtId="0" fontId="44" fillId="0" borderId="42" xfId="39" applyFont="1" applyBorder="1" applyAlignment="1" applyProtection="1">
      <alignment horizontal="center" vertical="center"/>
      <protection locked="0"/>
    </xf>
    <xf numFmtId="0" fontId="16" fillId="6" borderId="82" xfId="38" applyFont="1" applyFill="1" applyBorder="1" applyAlignment="1" applyProtection="1">
      <alignment horizontal="center" vertical="center"/>
    </xf>
    <xf numFmtId="0" fontId="16" fillId="6" borderId="12" xfId="38" applyFont="1" applyFill="1" applyBorder="1" applyAlignment="1" applyProtection="1">
      <alignment horizontal="center" vertical="center"/>
    </xf>
    <xf numFmtId="0" fontId="16" fillId="6" borderId="90" xfId="38" applyFont="1" applyFill="1" applyBorder="1" applyAlignment="1" applyProtection="1">
      <alignment horizontal="center" vertical="center"/>
    </xf>
    <xf numFmtId="0" fontId="2" fillId="21" borderId="96" xfId="52" applyFont="1" applyFill="1" applyBorder="1" applyAlignment="1">
      <alignment horizontal="center" vertical="center" wrapText="1"/>
    </xf>
    <xf numFmtId="0" fontId="2" fillId="21" borderId="60" xfId="52" applyFont="1" applyFill="1" applyBorder="1" applyAlignment="1">
      <alignment horizontal="center" vertical="center" wrapText="1"/>
    </xf>
    <xf numFmtId="0" fontId="2" fillId="21" borderId="91" xfId="52" applyFont="1" applyFill="1" applyBorder="1" applyAlignment="1">
      <alignment horizontal="center" vertical="center" wrapText="1"/>
    </xf>
    <xf numFmtId="0" fontId="2" fillId="21" borderId="25" xfId="52" applyFont="1" applyFill="1" applyBorder="1" applyAlignment="1">
      <alignment horizontal="center" vertical="center" wrapText="1"/>
    </xf>
    <xf numFmtId="0" fontId="1" fillId="0" borderId="63" xfId="40" applyFont="1" applyBorder="1" applyAlignment="1" applyProtection="1">
      <alignment horizontal="left" vertical="center" wrapText="1"/>
      <protection locked="0"/>
    </xf>
    <xf numFmtId="0" fontId="1" fillId="0" borderId="13" xfId="40" applyFont="1" applyBorder="1" applyAlignment="1" applyProtection="1">
      <alignment horizontal="left" vertical="center"/>
      <protection locked="0"/>
    </xf>
    <xf numFmtId="0" fontId="1" fillId="0" borderId="64" xfId="40" applyFont="1" applyBorder="1" applyAlignment="1" applyProtection="1">
      <alignment horizontal="left" vertical="center"/>
      <protection locked="0"/>
    </xf>
    <xf numFmtId="0" fontId="1" fillId="0" borderId="82" xfId="40" applyFont="1" applyBorder="1" applyAlignment="1" applyProtection="1">
      <alignment horizontal="center" vertical="center"/>
      <protection locked="0"/>
    </xf>
    <xf numFmtId="0" fontId="1" fillId="0" borderId="2" xfId="40" applyFont="1" applyBorder="1" applyAlignment="1" applyProtection="1">
      <alignment horizontal="center" vertical="center"/>
      <protection locked="0"/>
    </xf>
    <xf numFmtId="0" fontId="1" fillId="0" borderId="40" xfId="40" applyFont="1" applyBorder="1" applyAlignment="1" applyProtection="1">
      <alignment horizontal="center" vertical="center"/>
      <protection locked="0"/>
    </xf>
    <xf numFmtId="0" fontId="1" fillId="0" borderId="82" xfId="40" applyFont="1" applyBorder="1" applyAlignment="1" applyProtection="1">
      <alignment horizontal="center" vertical="center" wrapText="1"/>
      <protection locked="0"/>
    </xf>
    <xf numFmtId="0" fontId="1" fillId="0" borderId="63" xfId="40" applyFont="1" applyBorder="1" applyAlignment="1" applyProtection="1">
      <alignment horizontal="left" vertical="center"/>
      <protection locked="0"/>
    </xf>
    <xf numFmtId="0" fontId="66" fillId="0" borderId="16" xfId="40" applyFont="1" applyBorder="1" applyAlignment="1" applyProtection="1">
      <alignment horizontal="left" vertical="center"/>
      <protection locked="0"/>
    </xf>
    <xf numFmtId="0" fontId="1" fillId="6" borderId="20" xfId="40" applyFont="1" applyFill="1" applyBorder="1" applyAlignment="1" applyProtection="1">
      <alignment horizontal="center" vertical="center"/>
      <protection locked="0"/>
    </xf>
    <xf numFmtId="0" fontId="1" fillId="6" borderId="21" xfId="40" applyFont="1" applyFill="1" applyBorder="1" applyAlignment="1" applyProtection="1">
      <alignment horizontal="center" vertical="center"/>
      <protection locked="0"/>
    </xf>
    <xf numFmtId="0" fontId="1" fillId="6" borderId="22" xfId="40" applyFont="1" applyFill="1" applyBorder="1" applyAlignment="1" applyProtection="1">
      <alignment horizontal="center" vertical="center"/>
      <protection locked="0"/>
    </xf>
    <xf numFmtId="0" fontId="1" fillId="0" borderId="59" xfId="40" applyFont="1" applyBorder="1" applyAlignment="1" applyProtection="1">
      <alignment horizontal="left" vertical="center"/>
      <protection locked="0"/>
    </xf>
    <xf numFmtId="0" fontId="1" fillId="0" borderId="60" xfId="40" applyFont="1" applyBorder="1" applyAlignment="1" applyProtection="1">
      <alignment horizontal="left" vertical="center"/>
      <protection locked="0"/>
    </xf>
    <xf numFmtId="0" fontId="1" fillId="0" borderId="25" xfId="40" applyFont="1" applyBorder="1" applyAlignment="1" applyProtection="1">
      <alignment horizontal="left" vertical="center"/>
      <protection locked="0"/>
    </xf>
    <xf numFmtId="0" fontId="1" fillId="0" borderId="0" xfId="40" applyFont="1" applyAlignment="1" applyProtection="1">
      <alignment horizontal="left" vertical="center" wrapText="1"/>
      <protection locked="0"/>
    </xf>
    <xf numFmtId="0" fontId="1" fillId="0" borderId="63" xfId="40" applyFont="1" applyBorder="1" applyAlignment="1" applyProtection="1">
      <alignment horizontal="center" vertical="center"/>
      <protection locked="0"/>
    </xf>
    <xf numFmtId="0" fontId="1" fillId="0" borderId="13" xfId="40" applyFont="1" applyBorder="1" applyAlignment="1" applyProtection="1">
      <alignment horizontal="center" vertical="center"/>
      <protection locked="0"/>
    </xf>
    <xf numFmtId="0" fontId="1" fillId="0" borderId="64" xfId="40" applyFont="1" applyBorder="1" applyAlignment="1" applyProtection="1">
      <alignment horizontal="center" vertical="center"/>
      <protection locked="0"/>
    </xf>
    <xf numFmtId="0" fontId="1" fillId="6" borderId="50" xfId="40" applyFont="1" applyFill="1" applyBorder="1" applyAlignment="1" applyProtection="1">
      <alignment horizontal="center" vertical="center"/>
      <protection locked="0"/>
    </xf>
    <xf numFmtId="0" fontId="1" fillId="6" borderId="16" xfId="40" applyFont="1" applyFill="1" applyBorder="1" applyAlignment="1" applyProtection="1">
      <alignment horizontal="center" vertical="center"/>
      <protection locked="0"/>
    </xf>
    <xf numFmtId="0" fontId="1" fillId="6" borderId="51" xfId="40" applyFont="1" applyFill="1" applyBorder="1" applyAlignment="1" applyProtection="1">
      <alignment horizontal="center" vertical="center"/>
      <protection locked="0"/>
    </xf>
    <xf numFmtId="0" fontId="79" fillId="2" borderId="63" xfId="40" applyFont="1" applyFill="1" applyBorder="1" applyAlignment="1" applyProtection="1">
      <alignment horizontal="left" vertical="center" wrapText="1"/>
      <protection locked="0"/>
    </xf>
    <xf numFmtId="0" fontId="49" fillId="2" borderId="13" xfId="40" applyFont="1" applyFill="1" applyBorder="1" applyAlignment="1" applyProtection="1">
      <alignment horizontal="left" vertical="center" wrapText="1"/>
      <protection locked="0"/>
    </xf>
    <xf numFmtId="0" fontId="49" fillId="2" borderId="64" xfId="40" applyFont="1" applyFill="1" applyBorder="1" applyAlignment="1" applyProtection="1">
      <alignment horizontal="left" vertical="center" wrapText="1"/>
      <protection locked="0"/>
    </xf>
    <xf numFmtId="0" fontId="79" fillId="2" borderId="13" xfId="40" applyFont="1" applyFill="1" applyBorder="1" applyAlignment="1" applyProtection="1">
      <alignment horizontal="left" vertical="center" wrapText="1"/>
      <protection locked="0"/>
    </xf>
    <xf numFmtId="0" fontId="67" fillId="0" borderId="16" xfId="40" applyFont="1" applyBorder="1" applyAlignment="1" applyProtection="1">
      <alignment horizontal="left" vertical="center"/>
      <protection locked="0"/>
    </xf>
    <xf numFmtId="0" fontId="51" fillId="6" borderId="83" xfId="40" applyFont="1" applyFill="1" applyBorder="1" applyAlignment="1" applyProtection="1">
      <alignment horizontal="center" vertical="center" textRotation="90" wrapText="1"/>
      <protection locked="0"/>
    </xf>
    <xf numFmtId="0" fontId="51" fillId="6" borderId="75" xfId="40" applyFont="1" applyFill="1" applyBorder="1" applyAlignment="1" applyProtection="1">
      <alignment horizontal="center" vertical="center" textRotation="90" wrapText="1"/>
      <protection locked="0"/>
    </xf>
    <xf numFmtId="0" fontId="50" fillId="6" borderId="17" xfId="40" applyFont="1" applyFill="1" applyBorder="1" applyAlignment="1" applyProtection="1">
      <alignment horizontal="center" vertical="center" wrapText="1"/>
      <protection locked="0"/>
    </xf>
    <xf numFmtId="0" fontId="50" fillId="6" borderId="18" xfId="40" applyFont="1" applyFill="1" applyBorder="1" applyAlignment="1" applyProtection="1">
      <alignment horizontal="center" vertical="center" wrapText="1"/>
      <protection locked="0"/>
    </xf>
    <xf numFmtId="0" fontId="50" fillId="6" borderId="19" xfId="40" applyFont="1" applyFill="1" applyBorder="1" applyAlignment="1" applyProtection="1">
      <alignment horizontal="center" vertical="center" wrapText="1"/>
      <protection locked="0"/>
    </xf>
    <xf numFmtId="0" fontId="50" fillId="6" borderId="50" xfId="40" applyFont="1" applyFill="1" applyBorder="1" applyAlignment="1" applyProtection="1">
      <alignment horizontal="center" vertical="center" wrapText="1"/>
      <protection locked="0"/>
    </xf>
    <xf numFmtId="0" fontId="50" fillId="6" borderId="16" xfId="40" applyFont="1" applyFill="1" applyBorder="1" applyAlignment="1" applyProtection="1">
      <alignment horizontal="center" vertical="center" wrapText="1"/>
      <protection locked="0"/>
    </xf>
    <xf numFmtId="0" fontId="50" fillId="6" borderId="51" xfId="40" applyFont="1" applyFill="1" applyBorder="1" applyAlignment="1" applyProtection="1">
      <alignment horizontal="center" vertical="center" wrapText="1"/>
      <protection locked="0"/>
    </xf>
    <xf numFmtId="0" fontId="51" fillId="6" borderId="83" xfId="40" applyFont="1" applyFill="1" applyBorder="1" applyAlignment="1" applyProtection="1">
      <alignment horizontal="center" textRotation="90" wrapText="1"/>
      <protection locked="0"/>
    </xf>
    <xf numFmtId="0" fontId="51" fillId="6" borderId="75" xfId="40" applyFont="1" applyFill="1" applyBorder="1" applyAlignment="1" applyProtection="1">
      <alignment horizontal="center" textRotation="90" wrapText="1"/>
      <protection locked="0"/>
    </xf>
    <xf numFmtId="0" fontId="1" fillId="6" borderId="17" xfId="40" applyFont="1" applyFill="1" applyBorder="1" applyAlignment="1" applyProtection="1">
      <alignment horizontal="center" vertical="center" wrapText="1"/>
      <protection locked="0"/>
    </xf>
    <xf numFmtId="0" fontId="1" fillId="6" borderId="18" xfId="40" applyFont="1" applyFill="1" applyBorder="1" applyAlignment="1" applyProtection="1">
      <alignment horizontal="center" vertical="center" wrapText="1"/>
      <protection locked="0"/>
    </xf>
    <xf numFmtId="0" fontId="1" fillId="6" borderId="19" xfId="40" applyFont="1" applyFill="1" applyBorder="1" applyAlignment="1" applyProtection="1">
      <alignment horizontal="center" vertical="center" wrapText="1"/>
      <protection locked="0"/>
    </xf>
    <xf numFmtId="0" fontId="1" fillId="6" borderId="50" xfId="40" applyFont="1" applyFill="1" applyBorder="1" applyAlignment="1" applyProtection="1">
      <alignment horizontal="center" vertical="center" wrapText="1"/>
      <protection locked="0"/>
    </xf>
    <xf numFmtId="0" fontId="1" fillId="6" borderId="16" xfId="40" applyFont="1" applyFill="1" applyBorder="1" applyAlignment="1" applyProtection="1">
      <alignment horizontal="center" vertical="center" wrapText="1"/>
      <protection locked="0"/>
    </xf>
    <xf numFmtId="0" fontId="1" fillId="6" borderId="51" xfId="40" applyFont="1" applyFill="1" applyBorder="1" applyAlignment="1" applyProtection="1">
      <alignment horizontal="center" vertical="center" wrapText="1"/>
      <protection locked="0"/>
    </xf>
    <xf numFmtId="0" fontId="1" fillId="2" borderId="13" xfId="40" applyFont="1" applyFill="1" applyBorder="1" applyAlignment="1" applyProtection="1">
      <alignment horizontal="left" vertical="center" wrapText="1"/>
      <protection locked="0"/>
    </xf>
    <xf numFmtId="0" fontId="1" fillId="2" borderId="64" xfId="40" applyFont="1" applyFill="1" applyBorder="1" applyAlignment="1" applyProtection="1">
      <alignment horizontal="left" vertical="center" wrapText="1"/>
      <protection locked="0"/>
    </xf>
    <xf numFmtId="0" fontId="79" fillId="2" borderId="59" xfId="40" applyFont="1" applyFill="1" applyBorder="1" applyAlignment="1" applyProtection="1">
      <alignment horizontal="left" vertical="center" wrapText="1"/>
      <protection locked="0"/>
    </xf>
    <xf numFmtId="0" fontId="49" fillId="2" borderId="60" xfId="40" applyFont="1" applyFill="1" applyBorder="1" applyAlignment="1" applyProtection="1">
      <alignment horizontal="left" vertical="center" wrapText="1"/>
      <protection locked="0"/>
    </xf>
    <xf numFmtId="0" fontId="49" fillId="2" borderId="25" xfId="40" applyFont="1" applyFill="1" applyBorder="1" applyAlignment="1" applyProtection="1">
      <alignment horizontal="left" vertical="center" wrapText="1"/>
      <protection locked="0"/>
    </xf>
    <xf numFmtId="0" fontId="2" fillId="0" borderId="63" xfId="40" applyFont="1" applyBorder="1" applyAlignment="1" applyProtection="1">
      <alignment horizontal="left" vertical="center"/>
      <protection locked="0"/>
    </xf>
    <xf numFmtId="0" fontId="2" fillId="0" borderId="13" xfId="40" applyFont="1" applyBorder="1" applyAlignment="1" applyProtection="1">
      <alignment horizontal="left" vertical="center"/>
      <protection locked="0"/>
    </xf>
    <xf numFmtId="0" fontId="2" fillId="0" borderId="64" xfId="40" applyFont="1" applyBorder="1" applyAlignment="1" applyProtection="1">
      <alignment horizontal="left" vertical="center"/>
      <protection locked="0"/>
    </xf>
    <xf numFmtId="0" fontId="0" fillId="0" borderId="13" xfId="0" applyBorder="1" applyAlignment="1">
      <alignment horizontal="left" vertical="center"/>
    </xf>
    <xf numFmtId="0" fontId="0" fillId="0" borderId="64" xfId="0" applyBorder="1" applyAlignment="1">
      <alignment horizontal="left" vertical="center"/>
    </xf>
    <xf numFmtId="0" fontId="2" fillId="0" borderId="43" xfId="40" applyFont="1" applyBorder="1" applyAlignment="1" applyProtection="1">
      <alignment horizontal="left" vertical="center"/>
      <protection locked="0"/>
    </xf>
    <xf numFmtId="0" fontId="2" fillId="0" borderId="1" xfId="40" applyFont="1" applyBorder="1" applyAlignment="1" applyProtection="1">
      <alignment horizontal="left" vertical="center"/>
      <protection locked="0"/>
    </xf>
    <xf numFmtId="0" fontId="2" fillId="0" borderId="44" xfId="40" applyFont="1" applyBorder="1" applyAlignment="1" applyProtection="1">
      <alignment horizontal="left" vertical="center"/>
      <protection locked="0"/>
    </xf>
    <xf numFmtId="0" fontId="49" fillId="2" borderId="63" xfId="40" applyFont="1" applyFill="1" applyBorder="1" applyAlignment="1" applyProtection="1">
      <alignment horizontal="left" vertical="center" wrapText="1"/>
      <protection locked="0"/>
    </xf>
    <xf numFmtId="0" fontId="49" fillId="2" borderId="63" xfId="40" applyFont="1" applyFill="1" applyBorder="1" applyAlignment="1" applyProtection="1">
      <alignment horizontal="center" vertical="center" wrapText="1"/>
      <protection locked="0"/>
    </xf>
    <xf numFmtId="0" fontId="49" fillId="2" borderId="13" xfId="40" applyFont="1" applyFill="1" applyBorder="1" applyAlignment="1" applyProtection="1">
      <alignment horizontal="center" vertical="center" wrapText="1"/>
      <protection locked="0"/>
    </xf>
    <xf numFmtId="0" fontId="49" fillId="2" borderId="64" xfId="40" applyFont="1" applyFill="1" applyBorder="1" applyAlignment="1" applyProtection="1">
      <alignment horizontal="center" vertical="center" wrapText="1"/>
      <protection locked="0"/>
    </xf>
    <xf numFmtId="0" fontId="51" fillId="6" borderId="17" xfId="40" applyFont="1" applyFill="1" applyBorder="1" applyAlignment="1" applyProtection="1">
      <alignment horizontal="center" textRotation="90" wrapText="1"/>
      <protection locked="0"/>
    </xf>
    <xf numFmtId="0" fontId="51" fillId="6" borderId="50" xfId="40" applyFont="1" applyFill="1" applyBorder="1" applyAlignment="1" applyProtection="1">
      <alignment horizontal="center" textRotation="90" wrapText="1"/>
      <protection locked="0"/>
    </xf>
    <xf numFmtId="0" fontId="91" fillId="2" borderId="63" xfId="40" applyFont="1" applyFill="1" applyBorder="1" applyAlignment="1" applyProtection="1">
      <alignment horizontal="left" vertical="center" wrapText="1"/>
      <protection locked="0"/>
    </xf>
    <xf numFmtId="0" fontId="0" fillId="0" borderId="13" xfId="0" applyBorder="1" applyAlignment="1">
      <alignment horizontal="left"/>
    </xf>
    <xf numFmtId="0" fontId="0" fillId="0" borderId="64" xfId="0" applyBorder="1" applyAlignment="1">
      <alignment horizontal="left"/>
    </xf>
    <xf numFmtId="0" fontId="49" fillId="6" borderId="17" xfId="40" applyFont="1" applyFill="1" applyBorder="1" applyAlignment="1" applyProtection="1">
      <alignment horizontal="left" vertical="center" wrapText="1"/>
      <protection locked="0"/>
    </xf>
    <xf numFmtId="0" fontId="49" fillId="6" borderId="18" xfId="40" applyFont="1" applyFill="1" applyBorder="1" applyAlignment="1" applyProtection="1">
      <alignment horizontal="left" vertical="center" wrapText="1"/>
      <protection locked="0"/>
    </xf>
    <xf numFmtId="0" fontId="49" fillId="6" borderId="19" xfId="40" applyFont="1" applyFill="1" applyBorder="1" applyAlignment="1" applyProtection="1">
      <alignment horizontal="left" vertical="center" wrapText="1"/>
      <protection locked="0"/>
    </xf>
    <xf numFmtId="0" fontId="49" fillId="6" borderId="50" xfId="40" applyFont="1" applyFill="1" applyBorder="1" applyAlignment="1" applyProtection="1">
      <alignment horizontal="left" vertical="center" wrapText="1"/>
      <protection locked="0"/>
    </xf>
    <xf numFmtId="0" fontId="49" fillId="6" borderId="16" xfId="40" applyFont="1" applyFill="1" applyBorder="1" applyAlignment="1" applyProtection="1">
      <alignment horizontal="left" vertical="center" wrapText="1"/>
      <protection locked="0"/>
    </xf>
    <xf numFmtId="0" fontId="49" fillId="6" borderId="51" xfId="40" applyFont="1" applyFill="1" applyBorder="1" applyAlignment="1" applyProtection="1">
      <alignment horizontal="left" vertical="center" wrapText="1"/>
      <protection locked="0"/>
    </xf>
    <xf numFmtId="0" fontId="49" fillId="6" borderId="17" xfId="40" applyFont="1" applyFill="1" applyBorder="1" applyAlignment="1" applyProtection="1">
      <alignment horizontal="left" vertical="top" wrapText="1"/>
      <protection locked="0"/>
    </xf>
    <xf numFmtId="0" fontId="49" fillId="6" borderId="19" xfId="40" applyFont="1" applyFill="1" applyBorder="1" applyAlignment="1" applyProtection="1">
      <alignment horizontal="left" vertical="top" wrapText="1"/>
      <protection locked="0"/>
    </xf>
    <xf numFmtId="0" fontId="49" fillId="6" borderId="50" xfId="40" applyFont="1" applyFill="1" applyBorder="1" applyAlignment="1" applyProtection="1">
      <alignment horizontal="left" vertical="top" wrapText="1"/>
      <protection locked="0"/>
    </xf>
    <xf numFmtId="0" fontId="49" fillId="6" borderId="51" xfId="40" applyFont="1" applyFill="1" applyBorder="1" applyAlignment="1" applyProtection="1">
      <alignment horizontal="left" vertical="top" wrapText="1"/>
      <protection locked="0"/>
    </xf>
    <xf numFmtId="170" fontId="1" fillId="2" borderId="63" xfId="40" applyNumberFormat="1" applyFont="1" applyFill="1" applyBorder="1" applyAlignment="1" applyProtection="1">
      <alignment horizontal="center" vertical="center" wrapText="1"/>
      <protection locked="0"/>
    </xf>
    <xf numFmtId="170" fontId="1" fillId="2" borderId="64" xfId="40" applyNumberFormat="1" applyFont="1" applyFill="1" applyBorder="1" applyAlignment="1" applyProtection="1">
      <alignment horizontal="center" vertical="center" wrapText="1"/>
      <protection locked="0"/>
    </xf>
    <xf numFmtId="0" fontId="1" fillId="2" borderId="63" xfId="40" applyFont="1" applyFill="1" applyBorder="1" applyAlignment="1" applyProtection="1">
      <alignment horizontal="center" vertical="center" wrapText="1"/>
      <protection locked="0"/>
    </xf>
    <xf numFmtId="0" fontId="1" fillId="2" borderId="64" xfId="40" applyFont="1" applyFill="1" applyBorder="1" applyAlignment="1" applyProtection="1">
      <alignment horizontal="center" vertical="center" wrapText="1"/>
      <protection locked="0"/>
    </xf>
    <xf numFmtId="3" fontId="1" fillId="2" borderId="63" xfId="40" applyNumberFormat="1" applyFont="1" applyFill="1" applyBorder="1" applyAlignment="1" applyProtection="1">
      <alignment horizontal="center" vertical="center" wrapText="1"/>
      <protection locked="0"/>
    </xf>
    <xf numFmtId="3" fontId="1" fillId="2" borderId="64" xfId="40" applyNumberFormat="1" applyFont="1" applyFill="1" applyBorder="1" applyAlignment="1" applyProtection="1">
      <alignment horizontal="center" vertical="center" wrapText="1"/>
      <protection locked="0"/>
    </xf>
    <xf numFmtId="0" fontId="1" fillId="6" borderId="20" xfId="40" applyFont="1" applyFill="1" applyBorder="1" applyAlignment="1" applyProtection="1">
      <alignment horizontal="center" vertical="center" wrapText="1"/>
      <protection hidden="1"/>
    </xf>
    <xf numFmtId="0" fontId="1" fillId="6" borderId="21" xfId="40" applyFont="1" applyFill="1" applyBorder="1" applyAlignment="1" applyProtection="1">
      <alignment horizontal="center" vertical="center" wrapText="1"/>
      <protection hidden="1"/>
    </xf>
    <xf numFmtId="0" fontId="1" fillId="6" borderId="22" xfId="40" applyFont="1" applyFill="1" applyBorder="1" applyAlignment="1" applyProtection="1">
      <alignment horizontal="center" vertical="center" wrapText="1"/>
      <protection hidden="1"/>
    </xf>
    <xf numFmtId="170" fontId="1" fillId="6" borderId="50" xfId="40" applyNumberFormat="1" applyFont="1" applyFill="1" applyBorder="1" applyAlignment="1" applyProtection="1">
      <alignment horizontal="center" vertical="center" wrapText="1"/>
      <protection hidden="1"/>
    </xf>
    <xf numFmtId="170" fontId="1" fillId="6" borderId="51" xfId="40" applyNumberFormat="1" applyFont="1" applyFill="1" applyBorder="1" applyAlignment="1" applyProtection="1">
      <alignment horizontal="center" vertical="center" wrapText="1"/>
      <protection hidden="1"/>
    </xf>
    <xf numFmtId="0" fontId="50" fillId="6" borderId="50" xfId="40" applyFont="1" applyFill="1" applyBorder="1" applyAlignment="1" applyProtection="1">
      <alignment horizontal="center" vertical="center" wrapText="1"/>
      <protection hidden="1"/>
    </xf>
    <xf numFmtId="0" fontId="50" fillId="6" borderId="51" xfId="40" applyFont="1" applyFill="1" applyBorder="1" applyAlignment="1" applyProtection="1">
      <alignment horizontal="center" vertical="center" wrapText="1"/>
      <protection hidden="1"/>
    </xf>
    <xf numFmtId="0" fontId="49" fillId="6" borderId="5" xfId="43" applyFont="1" applyFill="1" applyBorder="1" applyAlignment="1" applyProtection="1">
      <alignment horizontal="center" textRotation="90" wrapText="1"/>
      <protection locked="0"/>
    </xf>
    <xf numFmtId="0" fontId="49" fillId="6" borderId="15" xfId="43" applyFont="1" applyFill="1" applyBorder="1" applyAlignment="1" applyProtection="1">
      <alignment horizontal="center" textRotation="90" wrapText="1"/>
      <protection locked="0"/>
    </xf>
    <xf numFmtId="0" fontId="49" fillId="6" borderId="3" xfId="43" applyFont="1" applyFill="1" applyBorder="1" applyAlignment="1" applyProtection="1">
      <alignment horizontal="center" textRotation="90" wrapText="1"/>
      <protection locked="0"/>
    </xf>
    <xf numFmtId="0" fontId="51" fillId="6" borderId="5" xfId="43" applyFont="1" applyFill="1" applyBorder="1" applyAlignment="1" applyProtection="1">
      <alignment horizontal="center" textRotation="90" wrapText="1"/>
      <protection locked="0"/>
    </xf>
    <xf numFmtId="0" fontId="51" fillId="6" borderId="15" xfId="43" applyFont="1" applyFill="1" applyBorder="1" applyAlignment="1" applyProtection="1">
      <alignment horizontal="center" textRotation="90" wrapText="1"/>
      <protection locked="0"/>
    </xf>
    <xf numFmtId="0" fontId="51" fillId="6" borderId="3" xfId="43" applyFont="1" applyFill="1" applyBorder="1" applyAlignment="1" applyProtection="1">
      <alignment horizontal="center" textRotation="90" wrapText="1"/>
      <protection locked="0"/>
    </xf>
    <xf numFmtId="0" fontId="49" fillId="6" borderId="5" xfId="43" applyFont="1" applyFill="1" applyBorder="1" applyAlignment="1" applyProtection="1">
      <alignment horizontal="center" vertical="center" wrapText="1"/>
      <protection locked="0"/>
    </xf>
    <xf numFmtId="0" fontId="49" fillId="6" borderId="15" xfId="43" applyFont="1" applyFill="1" applyBorder="1" applyAlignment="1" applyProtection="1">
      <alignment horizontal="center" vertical="center" wrapText="1"/>
      <protection locked="0"/>
    </xf>
    <xf numFmtId="0" fontId="49" fillId="6" borderId="3" xfId="43" applyFont="1" applyFill="1" applyBorder="1" applyAlignment="1" applyProtection="1">
      <alignment horizontal="center" vertical="center" wrapText="1"/>
      <protection locked="0"/>
    </xf>
    <xf numFmtId="0" fontId="49" fillId="6" borderId="1" xfId="43" applyFont="1" applyFill="1" applyBorder="1" applyAlignment="1" applyProtection="1">
      <alignment horizontal="center" vertical="center" wrapText="1"/>
      <protection locked="0"/>
    </xf>
    <xf numFmtId="0" fontId="51" fillId="6" borderId="1" xfId="43" applyFont="1" applyFill="1" applyBorder="1" applyAlignment="1" applyProtection="1">
      <alignment horizontal="center" textRotation="90" wrapText="1"/>
      <protection locked="0"/>
    </xf>
    <xf numFmtId="0" fontId="51" fillId="6" borderId="1" xfId="43" applyFont="1" applyFill="1" applyBorder="1" applyAlignment="1" applyProtection="1">
      <alignment horizontal="center" vertical="center" wrapText="1"/>
      <protection locked="0"/>
    </xf>
    <xf numFmtId="0" fontId="1" fillId="6" borderId="1" xfId="43" applyFont="1" applyFill="1" applyBorder="1" applyAlignment="1" applyProtection="1">
      <alignment horizontal="center" vertical="center" wrapText="1"/>
      <protection locked="0"/>
    </xf>
    <xf numFmtId="0" fontId="49" fillId="6" borderId="1" xfId="43" applyFont="1" applyFill="1" applyBorder="1" applyAlignment="1" applyProtection="1">
      <alignment horizontal="center" textRotation="90" wrapText="1"/>
      <protection locked="0"/>
    </xf>
    <xf numFmtId="49" fontId="49" fillId="6" borderId="1" xfId="43" applyNumberFormat="1" applyFont="1" applyFill="1" applyBorder="1" applyAlignment="1" applyProtection="1">
      <alignment horizontal="center" textRotation="90" wrapText="1"/>
      <protection locked="0"/>
    </xf>
    <xf numFmtId="0" fontId="1" fillId="0" borderId="18" xfId="48" applyFont="1" applyBorder="1" applyAlignment="1" applyProtection="1">
      <alignment horizontal="left" vertical="center" wrapText="1"/>
      <protection locked="0"/>
    </xf>
    <xf numFmtId="0" fontId="1" fillId="0" borderId="0" xfId="48" applyFont="1" applyBorder="1" applyAlignment="1" applyProtection="1">
      <alignment horizontal="left" vertical="center" wrapText="1"/>
      <protection locked="0"/>
    </xf>
    <xf numFmtId="0" fontId="67" fillId="0" borderId="0" xfId="48" applyFont="1" applyAlignment="1" applyProtection="1">
      <alignment horizontal="left" vertical="center"/>
      <protection locked="0"/>
    </xf>
    <xf numFmtId="0" fontId="9" fillId="0" borderId="0" xfId="48" applyFont="1" applyAlignment="1" applyProtection="1">
      <alignment horizontal="right" vertical="center"/>
      <protection locked="0"/>
    </xf>
    <xf numFmtId="0" fontId="51" fillId="0" borderId="16" xfId="48" applyFont="1" applyBorder="1" applyAlignment="1" applyProtection="1">
      <alignment horizontal="left" vertical="center"/>
      <protection locked="0"/>
    </xf>
    <xf numFmtId="0" fontId="51" fillId="6" borderId="59" xfId="48" applyFont="1" applyFill="1" applyBorder="1" applyAlignment="1" applyProtection="1">
      <alignment horizontal="center" textRotation="90"/>
      <protection locked="0"/>
    </xf>
    <xf numFmtId="0" fontId="51" fillId="6" borderId="67" xfId="48" applyFont="1" applyFill="1" applyBorder="1" applyAlignment="1" applyProtection="1">
      <alignment horizontal="center" textRotation="90"/>
      <protection locked="0"/>
    </xf>
    <xf numFmtId="0" fontId="49" fillId="6" borderId="83" xfId="48" applyFont="1" applyFill="1" applyBorder="1" applyAlignment="1" applyProtection="1">
      <alignment horizontal="center" vertical="center" wrapText="1"/>
      <protection locked="0"/>
    </xf>
    <xf numFmtId="0" fontId="49" fillId="6" borderId="75" xfId="48" applyFont="1" applyFill="1" applyBorder="1" applyAlignment="1" applyProtection="1">
      <alignment horizontal="center" vertical="center" wrapText="1"/>
      <protection locked="0"/>
    </xf>
    <xf numFmtId="0" fontId="49" fillId="6" borderId="56" xfId="48" applyFont="1" applyFill="1" applyBorder="1" applyAlignment="1" applyProtection="1">
      <alignment horizontal="center" vertical="center" wrapText="1"/>
      <protection locked="0"/>
    </xf>
    <xf numFmtId="0" fontId="49" fillId="6" borderId="55" xfId="48" applyFont="1" applyFill="1" applyBorder="1" applyAlignment="1" applyProtection="1">
      <alignment horizontal="center" vertical="center" wrapText="1"/>
      <protection locked="0"/>
    </xf>
    <xf numFmtId="0" fontId="49" fillId="6" borderId="58" xfId="48" applyFont="1" applyFill="1" applyBorder="1" applyAlignment="1" applyProtection="1">
      <alignment horizontal="center" vertical="center" wrapText="1"/>
      <protection locked="0"/>
    </xf>
    <xf numFmtId="0" fontId="49" fillId="6" borderId="84" xfId="48" applyFont="1" applyFill="1" applyBorder="1" applyAlignment="1" applyProtection="1">
      <alignment horizontal="center" textRotation="90"/>
      <protection locked="0"/>
    </xf>
    <xf numFmtId="0" fontId="49" fillId="6" borderId="79" xfId="48" applyFont="1" applyFill="1" applyBorder="1" applyAlignment="1" applyProtection="1">
      <alignment horizontal="center" textRotation="90"/>
      <protection locked="0"/>
    </xf>
    <xf numFmtId="0" fontId="49" fillId="6" borderId="91" xfId="48" applyFont="1" applyFill="1" applyBorder="1" applyAlignment="1" applyProtection="1">
      <alignment horizontal="center" textRotation="90" wrapText="1"/>
      <protection locked="0"/>
    </xf>
    <xf numFmtId="0" fontId="49" fillId="6" borderId="80" xfId="48" applyFont="1" applyFill="1" applyBorder="1" applyAlignment="1" applyProtection="1">
      <alignment horizontal="center" textRotation="90" wrapText="1"/>
      <protection locked="0"/>
    </xf>
    <xf numFmtId="0" fontId="49" fillId="6" borderId="92" xfId="48" applyFont="1" applyFill="1" applyBorder="1" applyAlignment="1" applyProtection="1">
      <alignment horizontal="center" textRotation="90" wrapText="1"/>
      <protection locked="0"/>
    </xf>
    <xf numFmtId="0" fontId="49" fillId="6" borderId="46" xfId="48" applyFont="1" applyFill="1" applyBorder="1" applyAlignment="1" applyProtection="1">
      <alignment horizontal="center" textRotation="90" wrapText="1"/>
      <protection locked="0"/>
    </xf>
    <xf numFmtId="0" fontId="49" fillId="6" borderId="24" xfId="48" applyFont="1" applyFill="1" applyBorder="1" applyAlignment="1" applyProtection="1">
      <alignment horizontal="center" textRotation="90" wrapText="1"/>
      <protection locked="0"/>
    </xf>
    <xf numFmtId="0" fontId="49" fillId="6" borderId="47" xfId="48" applyFont="1" applyFill="1" applyBorder="1" applyAlignment="1" applyProtection="1">
      <alignment horizontal="center" textRotation="90" wrapText="1"/>
      <protection locked="0"/>
    </xf>
    <xf numFmtId="0" fontId="51" fillId="6" borderId="92" xfId="48" applyFont="1" applyFill="1" applyBorder="1" applyAlignment="1" applyProtection="1">
      <alignment horizontal="center" textRotation="90" wrapText="1"/>
      <protection locked="0"/>
    </xf>
    <xf numFmtId="0" fontId="51" fillId="6" borderId="46" xfId="48" applyFont="1" applyFill="1" applyBorder="1" applyAlignment="1" applyProtection="1">
      <alignment horizontal="center" textRotation="90" wrapText="1"/>
      <protection locked="0"/>
    </xf>
    <xf numFmtId="0" fontId="51" fillId="6" borderId="24" xfId="48" applyFont="1" applyFill="1" applyBorder="1" applyAlignment="1" applyProtection="1">
      <alignment horizontal="center" textRotation="90" wrapText="1"/>
      <protection locked="0"/>
    </xf>
    <xf numFmtId="0" fontId="51" fillId="6" borderId="47" xfId="48" applyFont="1" applyFill="1" applyBorder="1" applyAlignment="1" applyProtection="1">
      <alignment horizontal="center" textRotation="90" wrapText="1"/>
      <protection locked="0"/>
    </xf>
    <xf numFmtId="0" fontId="1" fillId="6" borderId="20" xfId="48" applyFont="1" applyFill="1" applyBorder="1" applyAlignment="1" applyProtection="1">
      <alignment horizontal="center" vertical="center"/>
      <protection hidden="1"/>
    </xf>
    <xf numFmtId="0" fontId="1" fillId="6" borderId="22" xfId="48" applyFont="1" applyFill="1" applyBorder="1" applyAlignment="1" applyProtection="1">
      <alignment horizontal="center" vertical="center"/>
      <protection hidden="1"/>
    </xf>
    <xf numFmtId="0" fontId="1" fillId="6" borderId="50" xfId="0" applyFont="1" applyFill="1" applyBorder="1" applyAlignment="1" applyProtection="1">
      <alignment horizontal="center" vertical="center"/>
      <protection locked="0"/>
    </xf>
    <xf numFmtId="0" fontId="1" fillId="6" borderId="51" xfId="0" applyFont="1" applyFill="1" applyBorder="1" applyAlignment="1" applyProtection="1">
      <alignment horizontal="center" vertical="center"/>
      <protection locked="0"/>
    </xf>
    <xf numFmtId="0" fontId="67" fillId="0" borderId="16" xfId="0" applyFont="1" applyBorder="1" applyAlignment="1" applyProtection="1">
      <alignment horizontal="left" vertical="center"/>
      <protection locked="0"/>
    </xf>
    <xf numFmtId="0" fontId="1" fillId="6" borderId="20" xfId="0" applyFont="1" applyFill="1" applyBorder="1" applyAlignment="1" applyProtection="1">
      <alignment horizontal="center" vertical="center"/>
      <protection locked="0"/>
    </xf>
    <xf numFmtId="0" fontId="1" fillId="6" borderId="22" xfId="0" applyFont="1" applyFill="1" applyBorder="1" applyAlignment="1" applyProtection="1">
      <alignment horizontal="center" vertical="center"/>
      <protection locked="0"/>
    </xf>
    <xf numFmtId="0" fontId="68" fillId="0" borderId="16" xfId="0" applyFont="1" applyBorder="1" applyAlignment="1" applyProtection="1">
      <alignment horizontal="left" vertical="center"/>
      <protection locked="0"/>
    </xf>
    <xf numFmtId="0" fontId="1" fillId="6" borderId="21" xfId="0" applyFont="1" applyFill="1" applyBorder="1" applyAlignment="1" applyProtection="1">
      <alignment horizontal="center" vertical="center"/>
      <protection locked="0"/>
    </xf>
    <xf numFmtId="0" fontId="1" fillId="6" borderId="20" xfId="0" applyFont="1" applyFill="1" applyBorder="1" applyAlignment="1" applyProtection="1">
      <alignment horizontal="center" vertical="center"/>
      <protection hidden="1"/>
    </xf>
    <xf numFmtId="0" fontId="1" fillId="6" borderId="21" xfId="0" applyFont="1" applyFill="1" applyBorder="1" applyAlignment="1" applyProtection="1">
      <alignment horizontal="center" vertical="center"/>
      <protection hidden="1"/>
    </xf>
    <xf numFmtId="0" fontId="1" fillId="6" borderId="50" xfId="0" applyFont="1" applyFill="1" applyBorder="1" applyAlignment="1" applyProtection="1">
      <alignment horizontal="center" vertical="center"/>
      <protection hidden="1"/>
    </xf>
    <xf numFmtId="0" fontId="1" fillId="6" borderId="16" xfId="0" applyFont="1" applyFill="1" applyBorder="1" applyAlignment="1" applyProtection="1">
      <alignment horizontal="center" vertical="center"/>
      <protection hidden="1"/>
    </xf>
    <xf numFmtId="0" fontId="1" fillId="0" borderId="63" xfId="0" applyFont="1" applyBorder="1" applyAlignment="1" applyProtection="1">
      <alignment horizontal="center" vertical="center" wrapText="1"/>
      <protection locked="0"/>
    </xf>
    <xf numFmtId="0" fontId="1" fillId="0" borderId="13" xfId="0" applyFont="1" applyBorder="1" applyAlignment="1" applyProtection="1">
      <alignment horizontal="center" vertical="center" wrapText="1"/>
      <protection locked="0"/>
    </xf>
    <xf numFmtId="0" fontId="1" fillId="0" borderId="64" xfId="0" applyFont="1" applyBorder="1" applyAlignment="1" applyProtection="1">
      <alignment horizontal="center" vertical="center" wrapText="1"/>
      <protection locked="0"/>
    </xf>
    <xf numFmtId="0" fontId="1" fillId="0" borderId="67" xfId="0" applyFont="1" applyBorder="1" applyAlignment="1" applyProtection="1">
      <alignment horizontal="center" vertical="center" wrapText="1"/>
      <protection locked="0"/>
    </xf>
    <xf numFmtId="0" fontId="1" fillId="0" borderId="48" xfId="0" applyFont="1" applyBorder="1" applyAlignment="1" applyProtection="1">
      <alignment horizontal="center" vertical="center" wrapText="1"/>
      <protection locked="0"/>
    </xf>
    <xf numFmtId="0" fontId="1" fillId="0" borderId="49" xfId="0" applyFont="1" applyBorder="1" applyAlignment="1" applyProtection="1">
      <alignment horizontal="center" vertical="center" wrapText="1"/>
      <protection locked="0"/>
    </xf>
    <xf numFmtId="0" fontId="67" fillId="0" borderId="0" xfId="0" applyFont="1" applyBorder="1" applyAlignment="1" applyProtection="1">
      <alignment vertical="center" wrapText="1" shrinkToFit="1"/>
      <protection locked="0"/>
    </xf>
    <xf numFmtId="0" fontId="69" fillId="0" borderId="0" xfId="0" applyFont="1" applyAlignment="1" applyProtection="1">
      <alignment vertical="center" wrapText="1" shrinkToFit="1"/>
      <protection locked="0"/>
    </xf>
    <xf numFmtId="0" fontId="1" fillId="6" borderId="84" xfId="0" applyFont="1" applyFill="1" applyBorder="1" applyAlignment="1" applyProtection="1">
      <alignment horizontal="center" textRotation="90" wrapText="1"/>
      <protection locked="0"/>
    </xf>
    <xf numFmtId="0" fontId="1" fillId="6" borderId="79" xfId="0" applyFont="1" applyFill="1" applyBorder="1" applyAlignment="1" applyProtection="1">
      <alignment horizontal="center" textRotation="90" wrapText="1"/>
      <protection locked="0"/>
    </xf>
    <xf numFmtId="0" fontId="1" fillId="6" borderId="23" xfId="0" applyFont="1" applyFill="1" applyBorder="1" applyAlignment="1" applyProtection="1">
      <alignment horizontal="center" vertical="center" wrapText="1"/>
      <protection locked="0"/>
    </xf>
    <xf numFmtId="0" fontId="1" fillId="6" borderId="92" xfId="0" applyFont="1" applyFill="1" applyBorder="1" applyAlignment="1" applyProtection="1">
      <alignment horizontal="center" vertical="center" wrapText="1"/>
      <protection locked="0"/>
    </xf>
    <xf numFmtId="0" fontId="1" fillId="6" borderId="24" xfId="0" applyFont="1" applyFill="1" applyBorder="1" applyAlignment="1" applyProtection="1">
      <alignment horizontal="center" vertical="center" wrapText="1"/>
      <protection locked="0"/>
    </xf>
    <xf numFmtId="0" fontId="1" fillId="6" borderId="45" xfId="0" applyFont="1" applyFill="1" applyBorder="1" applyAlignment="1" applyProtection="1">
      <alignment horizontal="center" vertical="center" wrapText="1"/>
      <protection locked="0"/>
    </xf>
    <xf numFmtId="0" fontId="1" fillId="6" borderId="46" xfId="0" applyFont="1" applyFill="1" applyBorder="1" applyAlignment="1" applyProtection="1">
      <alignment horizontal="center" vertical="center" wrapText="1"/>
      <protection locked="0"/>
    </xf>
    <xf numFmtId="0" fontId="1" fillId="6" borderId="47" xfId="0" applyFont="1" applyFill="1" applyBorder="1" applyAlignment="1" applyProtection="1">
      <alignment horizontal="center" vertical="center" wrapText="1"/>
      <protection locked="0"/>
    </xf>
    <xf numFmtId="0" fontId="51" fillId="6" borderId="84" xfId="0" applyFont="1" applyFill="1" applyBorder="1" applyAlignment="1" applyProtection="1">
      <alignment horizontal="center" textRotation="90" wrapText="1"/>
      <protection locked="0"/>
    </xf>
    <xf numFmtId="0" fontId="51" fillId="6" borderId="79" xfId="0" applyFont="1" applyFill="1" applyBorder="1" applyAlignment="1" applyProtection="1">
      <alignment horizontal="center" textRotation="90" wrapText="1"/>
      <protection locked="0"/>
    </xf>
    <xf numFmtId="0" fontId="49" fillId="6" borderId="23" xfId="0" applyFont="1" applyFill="1" applyBorder="1" applyAlignment="1" applyProtection="1">
      <alignment horizontal="center" vertical="center" wrapText="1"/>
      <protection locked="0"/>
    </xf>
    <xf numFmtId="0" fontId="49" fillId="6" borderId="24" xfId="0" applyFont="1" applyFill="1" applyBorder="1" applyAlignment="1" applyProtection="1">
      <alignment horizontal="center" vertical="center" wrapText="1"/>
      <protection locked="0"/>
    </xf>
    <xf numFmtId="0" fontId="1" fillId="0" borderId="38" xfId="0" applyFont="1" applyBorder="1" applyAlignment="1" applyProtection="1">
      <alignment horizontal="center" vertical="center" wrapText="1"/>
      <protection locked="0"/>
    </xf>
    <xf numFmtId="0" fontId="1" fillId="0" borderId="3"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39" xfId="0" applyFont="1" applyBorder="1" applyAlignment="1" applyProtection="1">
      <alignment horizontal="center" vertical="center" wrapText="1"/>
      <protection locked="0"/>
    </xf>
    <xf numFmtId="0" fontId="1" fillId="0" borderId="43" xfId="0" applyFont="1" applyBorder="1" applyAlignment="1" applyProtection="1">
      <alignment horizontal="center" vertical="center" wrapText="1"/>
      <protection locked="0"/>
    </xf>
    <xf numFmtId="0" fontId="1" fillId="0" borderId="1"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44" xfId="0" applyFont="1" applyBorder="1" applyAlignment="1" applyProtection="1">
      <alignment horizontal="center" vertical="center" wrapText="1"/>
      <protection locked="0"/>
    </xf>
    <xf numFmtId="0" fontId="0" fillId="0" borderId="63" xfId="0" applyBorder="1" applyAlignment="1" applyProtection="1">
      <alignment horizontal="left" vertical="top" wrapText="1"/>
      <protection locked="0"/>
    </xf>
    <xf numFmtId="0" fontId="0" fillId="0" borderId="13" xfId="0" applyBorder="1" applyAlignment="1" applyProtection="1">
      <alignment horizontal="left" vertical="top" wrapText="1"/>
      <protection locked="0"/>
    </xf>
    <xf numFmtId="0" fontId="0" fillId="0" borderId="6" xfId="0" applyBorder="1" applyAlignment="1" applyProtection="1">
      <alignment horizontal="left" vertical="top" wrapText="1"/>
      <protection locked="0"/>
    </xf>
    <xf numFmtId="0" fontId="66" fillId="0" borderId="20" xfId="50" applyFont="1" applyFill="1" applyBorder="1" applyAlignment="1">
      <alignment horizontal="left" vertical="center" wrapText="1"/>
    </xf>
    <xf numFmtId="0" fontId="66" fillId="0" borderId="21" xfId="50" applyFont="1" applyFill="1" applyBorder="1" applyAlignment="1">
      <alignment horizontal="left" vertical="center" wrapText="1"/>
    </xf>
    <xf numFmtId="0" fontId="66" fillId="0" borderId="22" xfId="50" applyFont="1" applyFill="1" applyBorder="1" applyAlignment="1">
      <alignment horizontal="left" vertical="center" wrapText="1"/>
    </xf>
    <xf numFmtId="0" fontId="2" fillId="22" borderId="23" xfId="50" applyFont="1" applyFill="1" applyBorder="1" applyAlignment="1">
      <alignment horizontal="center" vertical="center"/>
    </xf>
    <xf numFmtId="0" fontId="2" fillId="22" borderId="92" xfId="50" applyFont="1" applyFill="1" applyBorder="1" applyAlignment="1">
      <alignment horizontal="center" vertical="center"/>
    </xf>
    <xf numFmtId="0" fontId="2" fillId="22" borderId="43" xfId="50" applyFont="1" applyFill="1" applyBorder="1" applyAlignment="1">
      <alignment horizontal="center" vertical="center"/>
    </xf>
    <xf numFmtId="0" fontId="2" fillId="22" borderId="1" xfId="50" applyFont="1" applyFill="1" applyBorder="1" applyAlignment="1">
      <alignment horizontal="center" vertical="center"/>
    </xf>
    <xf numFmtId="0" fontId="2" fillId="22" borderId="92" xfId="50" applyFont="1" applyFill="1" applyBorder="1" applyAlignment="1">
      <alignment horizontal="center"/>
    </xf>
    <xf numFmtId="0" fontId="2" fillId="22" borderId="24" xfId="50" applyFont="1" applyFill="1" applyBorder="1" applyAlignment="1">
      <alignment horizontal="center"/>
    </xf>
    <xf numFmtId="0" fontId="0" fillId="0" borderId="59" xfId="0" applyBorder="1" applyAlignment="1" applyProtection="1">
      <alignment horizontal="left" vertical="top" wrapText="1"/>
      <protection locked="0"/>
    </xf>
    <xf numFmtId="0" fontId="0" fillId="0" borderId="60" xfId="0" applyBorder="1" applyAlignment="1" applyProtection="1">
      <alignment horizontal="left" vertical="top" wrapText="1"/>
      <protection locked="0"/>
    </xf>
    <xf numFmtId="0" fontId="0" fillId="0" borderId="91" xfId="0" applyBorder="1" applyAlignment="1" applyProtection="1">
      <alignment horizontal="left" vertical="top" wrapText="1"/>
      <protection locked="0"/>
    </xf>
    <xf numFmtId="0" fontId="1" fillId="0" borderId="63" xfId="0" applyFont="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1" fillId="0" borderId="6" xfId="0" applyFont="1" applyBorder="1" applyAlignment="1" applyProtection="1">
      <alignment horizontal="left" vertical="top" wrapText="1"/>
      <protection locked="0"/>
    </xf>
    <xf numFmtId="0" fontId="2" fillId="0" borderId="13" xfId="50" applyFont="1" applyBorder="1" applyAlignment="1">
      <alignment horizontal="left" wrapText="1"/>
    </xf>
    <xf numFmtId="0" fontId="2" fillId="0" borderId="13" xfId="50" applyFont="1" applyBorder="1" applyAlignment="1">
      <alignment horizontal="left"/>
    </xf>
    <xf numFmtId="0" fontId="2" fillId="0" borderId="6" xfId="50" applyFont="1" applyBorder="1" applyAlignment="1">
      <alignment horizontal="left"/>
    </xf>
    <xf numFmtId="0" fontId="81" fillId="0" borderId="63" xfId="0" applyFont="1" applyBorder="1" applyAlignment="1" applyProtection="1">
      <alignment horizontal="left" vertical="top" wrapText="1"/>
      <protection locked="0"/>
    </xf>
    <xf numFmtId="0" fontId="81" fillId="0" borderId="13" xfId="0" applyFont="1" applyBorder="1" applyAlignment="1" applyProtection="1">
      <alignment horizontal="left" vertical="top" wrapText="1"/>
      <protection locked="0"/>
    </xf>
    <xf numFmtId="0" fontId="81" fillId="0" borderId="6" xfId="0" applyFont="1" applyBorder="1" applyAlignment="1" applyProtection="1">
      <alignment horizontal="left" vertical="top" wrapText="1"/>
      <protection locked="0"/>
    </xf>
    <xf numFmtId="0" fontId="80" fillId="0" borderId="13" xfId="50" applyFont="1" applyBorder="1" applyAlignment="1">
      <alignment horizontal="left" wrapText="1"/>
    </xf>
    <xf numFmtId="0" fontId="80" fillId="0" borderId="13" xfId="50" applyFont="1" applyBorder="1" applyAlignment="1">
      <alignment horizontal="left"/>
    </xf>
    <xf numFmtId="0" fontId="80" fillId="0" borderId="6" xfId="50" applyFont="1" applyBorder="1" applyAlignment="1">
      <alignment horizontal="left"/>
    </xf>
    <xf numFmtId="0" fontId="2" fillId="0" borderId="45" xfId="50" applyFont="1" applyBorder="1" applyAlignment="1">
      <alignment horizontal="center" vertical="center" wrapText="1"/>
    </xf>
    <xf numFmtId="0" fontId="2" fillId="0" borderId="46" xfId="50" applyFont="1" applyBorder="1" applyAlignment="1">
      <alignment horizontal="center" vertical="center" wrapText="1"/>
    </xf>
    <xf numFmtId="0" fontId="2" fillId="0" borderId="63" xfId="50" applyFont="1" applyBorder="1" applyAlignment="1">
      <alignment horizontal="left" vertical="top" wrapText="1"/>
    </xf>
    <xf numFmtId="0" fontId="2" fillId="0" borderId="64" xfId="50" applyFont="1" applyBorder="1" applyAlignment="1">
      <alignment horizontal="left" vertical="top" wrapText="1"/>
    </xf>
    <xf numFmtId="0" fontId="2" fillId="0" borderId="63" xfId="0" applyFont="1" applyBorder="1" applyAlignment="1" applyProtection="1">
      <alignment horizontal="left" vertical="center" wrapText="1"/>
      <protection locked="0"/>
    </xf>
    <xf numFmtId="0" fontId="2" fillId="0" borderId="64" xfId="0" applyFont="1" applyBorder="1" applyAlignment="1" applyProtection="1">
      <alignment horizontal="left" vertical="center" wrapText="1"/>
      <protection locked="0"/>
    </xf>
    <xf numFmtId="0" fontId="1" fillId="0" borderId="43" xfId="0" applyFont="1" applyBorder="1" applyAlignment="1" applyProtection="1">
      <alignment horizontal="left" vertical="center" wrapText="1"/>
      <protection locked="0"/>
    </xf>
    <xf numFmtId="0" fontId="1" fillId="0" borderId="4" xfId="0" applyFont="1" applyBorder="1" applyAlignment="1" applyProtection="1">
      <alignment horizontal="left" vertical="center" wrapText="1"/>
      <protection locked="0"/>
    </xf>
    <xf numFmtId="0" fontId="0" fillId="0" borderId="63" xfId="0"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xf>
    <xf numFmtId="0" fontId="2" fillId="0" borderId="117" xfId="50" applyFont="1" applyBorder="1" applyAlignment="1">
      <alignment horizontal="left" vertical="top" wrapText="1"/>
    </xf>
    <xf numFmtId="0" fontId="2" fillId="0" borderId="118" xfId="50" applyFont="1" applyBorder="1" applyAlignment="1">
      <alignment horizontal="left" vertical="top" wrapText="1"/>
    </xf>
    <xf numFmtId="0" fontId="1" fillId="21" borderId="119" xfId="0" applyFont="1" applyFill="1" applyBorder="1" applyAlignment="1" applyProtection="1">
      <alignment horizontal="center" vertical="center" wrapText="1"/>
      <protection locked="0"/>
    </xf>
    <xf numFmtId="0" fontId="1" fillId="21" borderId="120" xfId="0" applyFont="1" applyFill="1" applyBorder="1" applyAlignment="1" applyProtection="1">
      <alignment horizontal="center" vertical="center" wrapText="1"/>
      <protection locked="0"/>
    </xf>
    <xf numFmtId="0" fontId="0" fillId="0" borderId="121" xfId="0" applyBorder="1" applyAlignment="1" applyProtection="1">
      <alignment horizontal="left" vertical="center" wrapText="1"/>
      <protection locked="0"/>
    </xf>
    <xf numFmtId="0" fontId="0" fillId="0" borderId="122" xfId="0" applyBorder="1" applyAlignment="1" applyProtection="1">
      <alignment horizontal="left" vertical="center" wrapText="1"/>
      <protection locked="0"/>
    </xf>
    <xf numFmtId="0" fontId="0" fillId="0" borderId="82" xfId="0" applyBorder="1" applyAlignment="1" applyProtection="1">
      <alignment horizontal="left" vertical="center" wrapText="1"/>
      <protection locked="0"/>
    </xf>
    <xf numFmtId="0" fontId="0" fillId="0" borderId="40" xfId="0" applyBorder="1" applyAlignment="1" applyProtection="1">
      <alignment horizontal="left" vertical="center" wrapText="1"/>
      <protection locked="0"/>
    </xf>
    <xf numFmtId="0" fontId="66" fillId="0" borderId="16" xfId="0" applyFont="1" applyFill="1" applyBorder="1" applyAlignment="1" applyProtection="1">
      <alignment horizontal="left" vertical="center" wrapText="1"/>
      <protection locked="0"/>
    </xf>
    <xf numFmtId="0" fontId="50" fillId="22" borderId="17" xfId="0" applyFont="1" applyFill="1" applyBorder="1" applyAlignment="1" applyProtection="1">
      <alignment horizontal="center" vertical="center" wrapText="1"/>
      <protection locked="0"/>
    </xf>
    <xf numFmtId="0" fontId="50" fillId="22" borderId="19" xfId="0" applyFont="1" applyFill="1" applyBorder="1" applyAlignment="1" applyProtection="1">
      <alignment horizontal="center" vertical="center" wrapText="1"/>
      <protection locked="0"/>
    </xf>
    <xf numFmtId="0" fontId="50" fillId="22" borderId="50" xfId="0" applyFont="1" applyFill="1" applyBorder="1" applyAlignment="1" applyProtection="1">
      <alignment horizontal="center" vertical="center" wrapText="1"/>
      <protection locked="0"/>
    </xf>
    <xf numFmtId="0" fontId="50" fillId="22" borderId="51" xfId="0" applyFont="1" applyFill="1" applyBorder="1" applyAlignment="1" applyProtection="1">
      <alignment horizontal="center" vertical="center" wrapText="1"/>
      <protection locked="0"/>
    </xf>
    <xf numFmtId="0" fontId="50" fillId="22" borderId="18" xfId="0" applyFont="1" applyFill="1" applyBorder="1" applyAlignment="1" applyProtection="1">
      <alignment horizontal="center" vertical="center" wrapText="1"/>
      <protection locked="0"/>
    </xf>
    <xf numFmtId="0" fontId="1" fillId="0" borderId="38" xfId="0" applyFont="1" applyBorder="1" applyAlignment="1" applyProtection="1">
      <alignment horizontal="left" vertical="center" wrapText="1"/>
      <protection locked="0"/>
    </xf>
    <xf numFmtId="0" fontId="1" fillId="0" borderId="11" xfId="0" applyFont="1" applyBorder="1" applyAlignment="1" applyProtection="1">
      <alignment horizontal="left" vertical="center" wrapText="1"/>
      <protection locked="0"/>
    </xf>
    <xf numFmtId="0" fontId="2" fillId="0" borderId="4" xfId="50" applyFont="1" applyBorder="1" applyAlignment="1">
      <alignment horizontal="left" vertical="top" wrapText="1"/>
    </xf>
    <xf numFmtId="0" fontId="1" fillId="0" borderId="63" xfId="0" applyFont="1" applyBorder="1" applyAlignment="1" applyProtection="1">
      <alignment horizontal="left" vertical="center" wrapText="1"/>
      <protection locked="0"/>
    </xf>
    <xf numFmtId="0" fontId="1" fillId="0" borderId="64" xfId="0" applyFont="1" applyBorder="1" applyAlignment="1" applyProtection="1">
      <alignment horizontal="left" vertical="center" wrapText="1"/>
      <protection locked="0"/>
    </xf>
    <xf numFmtId="0" fontId="44" fillId="0" borderId="64" xfId="0" applyFont="1" applyBorder="1" applyAlignment="1" applyProtection="1">
      <alignment horizontal="left" vertical="center" wrapText="1"/>
      <protection locked="0"/>
    </xf>
    <xf numFmtId="0" fontId="2" fillId="0" borderId="43" xfId="50" applyFont="1" applyBorder="1" applyAlignment="1">
      <alignment horizontal="center" vertical="center" wrapText="1"/>
    </xf>
    <xf numFmtId="0" fontId="2" fillId="0" borderId="1" xfId="50" applyFont="1" applyBorder="1" applyAlignment="1">
      <alignment horizontal="center" vertical="center" wrapText="1"/>
    </xf>
    <xf numFmtId="0" fontId="2" fillId="0" borderId="63" xfId="50" applyFont="1" applyBorder="1" applyAlignment="1">
      <alignment horizontal="left" vertical="center" wrapText="1"/>
    </xf>
    <xf numFmtId="0" fontId="2" fillId="0" borderId="13" xfId="50" applyFont="1" applyBorder="1" applyAlignment="1">
      <alignment horizontal="left" vertical="center" wrapText="1"/>
    </xf>
    <xf numFmtId="0" fontId="2" fillId="0" borderId="6" xfId="50" applyFont="1" applyBorder="1" applyAlignment="1">
      <alignment horizontal="left" vertical="center" wrapText="1"/>
    </xf>
    <xf numFmtId="0" fontId="66" fillId="0" borderId="16" xfId="50" applyFont="1" applyFill="1" applyBorder="1" applyAlignment="1">
      <alignment horizontal="left" vertical="center" wrapText="1"/>
    </xf>
    <xf numFmtId="0" fontId="2" fillId="22" borderId="96" xfId="50" applyFont="1" applyFill="1" applyBorder="1" applyAlignment="1">
      <alignment horizontal="center"/>
    </xf>
    <xf numFmtId="0" fontId="2" fillId="0" borderId="67" xfId="50" applyFont="1" applyBorder="1" applyAlignment="1">
      <alignment horizontal="left" vertical="center" wrapText="1"/>
    </xf>
    <xf numFmtId="0" fontId="2" fillId="0" borderId="48" xfId="50" applyFont="1" applyBorder="1" applyAlignment="1">
      <alignment horizontal="left" vertical="center" wrapText="1"/>
    </xf>
    <xf numFmtId="0" fontId="2" fillId="0" borderId="80" xfId="50" applyFont="1" applyBorder="1" applyAlignment="1">
      <alignment horizontal="left" vertical="center" wrapText="1"/>
    </xf>
    <xf numFmtId="0" fontId="2" fillId="0" borderId="82" xfId="50" applyFont="1" applyBorder="1" applyAlignment="1">
      <alignment horizontal="left" vertical="center" wrapText="1"/>
    </xf>
    <xf numFmtId="0" fontId="2" fillId="0" borderId="2" xfId="50" applyFont="1" applyBorder="1" applyAlignment="1">
      <alignment horizontal="left" vertical="center" wrapText="1"/>
    </xf>
    <xf numFmtId="0" fontId="2" fillId="0" borderId="12" xfId="50" applyFont="1" applyBorder="1" applyAlignment="1">
      <alignment horizontal="left" vertical="center" wrapText="1"/>
    </xf>
    <xf numFmtId="0" fontId="13" fillId="0" borderId="63" xfId="50" applyFont="1" applyBorder="1" applyAlignment="1">
      <alignment horizontal="center" vertical="center" wrapText="1"/>
    </xf>
    <xf numFmtId="0" fontId="13" fillId="0" borderId="13" xfId="50" applyFont="1" applyBorder="1" applyAlignment="1">
      <alignment horizontal="center" vertical="center" wrapText="1"/>
    </xf>
    <xf numFmtId="0" fontId="13" fillId="0" borderId="6" xfId="50" applyFont="1" applyBorder="1" applyAlignment="1">
      <alignment horizontal="center" vertical="center" wrapText="1"/>
    </xf>
    <xf numFmtId="0" fontId="2" fillId="0" borderId="43" xfId="50" applyFont="1" applyBorder="1" applyAlignment="1">
      <alignment horizontal="left" vertical="center" wrapText="1"/>
    </xf>
    <xf numFmtId="0" fontId="2" fillId="0" borderId="1" xfId="50" applyFont="1" applyBorder="1" applyAlignment="1">
      <alignment horizontal="left" vertical="center" wrapText="1"/>
    </xf>
    <xf numFmtId="0" fontId="13" fillId="11" borderId="63" xfId="50" applyFont="1" applyFill="1" applyBorder="1" applyAlignment="1">
      <alignment horizontal="center" vertical="center" wrapText="1"/>
    </xf>
    <xf numFmtId="0" fontId="13" fillId="11" borderId="13" xfId="50" applyFont="1" applyFill="1" applyBorder="1" applyAlignment="1">
      <alignment horizontal="center" vertical="center" wrapText="1"/>
    </xf>
    <xf numFmtId="0" fontId="13" fillId="11" borderId="6" xfId="50" applyFont="1" applyFill="1" applyBorder="1" applyAlignment="1">
      <alignment horizontal="center" vertical="center" wrapText="1"/>
    </xf>
    <xf numFmtId="0" fontId="61" fillId="0" borderId="43" xfId="50" applyFont="1" applyBorder="1" applyAlignment="1">
      <alignment horizontal="left" vertical="top" wrapText="1"/>
    </xf>
    <xf numFmtId="0" fontId="61" fillId="0" borderId="1" xfId="50" applyFont="1" applyBorder="1" applyAlignment="1">
      <alignment horizontal="left" vertical="top" wrapText="1"/>
    </xf>
    <xf numFmtId="0" fontId="2" fillId="0" borderId="43" xfId="50" applyFont="1" applyBorder="1" applyAlignment="1">
      <alignment horizontal="left" vertical="top" wrapText="1"/>
    </xf>
    <xf numFmtId="0" fontId="2" fillId="0" borderId="1" xfId="50" applyFont="1" applyBorder="1" applyAlignment="1">
      <alignment horizontal="left" vertical="top" wrapText="1"/>
    </xf>
    <xf numFmtId="0" fontId="2" fillId="0" borderId="13" xfId="50" applyFont="1" applyBorder="1" applyAlignment="1">
      <alignment horizontal="left" vertical="top" wrapText="1"/>
    </xf>
    <xf numFmtId="0" fontId="2" fillId="0" borderId="6" xfId="50" applyFont="1" applyBorder="1" applyAlignment="1">
      <alignment horizontal="left" vertical="top" wrapText="1"/>
    </xf>
    <xf numFmtId="0" fontId="13" fillId="22" borderId="63" xfId="50" applyFont="1" applyFill="1" applyBorder="1" applyAlignment="1">
      <alignment horizontal="center" vertical="center" wrapText="1"/>
    </xf>
    <xf numFmtId="0" fontId="13" fillId="22" borderId="13" xfId="50" applyFont="1" applyFill="1" applyBorder="1" applyAlignment="1">
      <alignment horizontal="center" vertical="center" wrapText="1"/>
    </xf>
    <xf numFmtId="0" fontId="13" fillId="22" borderId="6" xfId="50" applyFont="1" applyFill="1" applyBorder="1" applyAlignment="1">
      <alignment horizontal="center" vertical="center" wrapText="1"/>
    </xf>
    <xf numFmtId="0" fontId="2" fillId="0" borderId="82" xfId="50" applyFont="1" applyBorder="1" applyAlignment="1">
      <alignment horizontal="left" vertical="top" wrapText="1"/>
    </xf>
    <xf numFmtId="0" fontId="2" fillId="0" borderId="2" xfId="50" applyFont="1" applyBorder="1" applyAlignment="1">
      <alignment horizontal="left" vertical="top" wrapText="1"/>
    </xf>
    <xf numFmtId="0" fontId="2" fillId="0" borderId="12" xfId="50" applyFont="1" applyBorder="1" applyAlignment="1">
      <alignment horizontal="left" vertical="top" wrapText="1"/>
    </xf>
    <xf numFmtId="0" fontId="2" fillId="0" borderId="67" xfId="50" applyFont="1" applyBorder="1" applyAlignment="1">
      <alignment horizontal="left" vertical="top" wrapText="1"/>
    </xf>
    <xf numFmtId="0" fontId="2" fillId="0" borderId="48" xfId="50" applyFont="1" applyBorder="1" applyAlignment="1">
      <alignment horizontal="left" vertical="top" wrapText="1"/>
    </xf>
    <xf numFmtId="0" fontId="2" fillId="0" borderId="80" xfId="50" applyFont="1" applyBorder="1" applyAlignment="1">
      <alignment horizontal="left" vertical="top" wrapText="1"/>
    </xf>
    <xf numFmtId="0" fontId="2" fillId="0" borderId="38" xfId="50" applyFont="1" applyBorder="1" applyAlignment="1">
      <alignment horizontal="left" vertical="top" wrapText="1"/>
    </xf>
    <xf numFmtId="0" fontId="2" fillId="0" borderId="3" xfId="50" applyFont="1" applyBorder="1" applyAlignment="1">
      <alignment horizontal="left" vertical="top" wrapText="1"/>
    </xf>
    <xf numFmtId="0" fontId="89" fillId="0" borderId="7" xfId="0" applyFont="1" applyBorder="1" applyAlignment="1">
      <alignment vertical="top" wrapText="1"/>
    </xf>
    <xf numFmtId="0" fontId="89" fillId="0" borderId="14" xfId="0" applyFont="1" applyBorder="1" applyAlignment="1">
      <alignment vertical="top" wrapText="1"/>
    </xf>
    <xf numFmtId="0" fontId="89" fillId="0" borderId="99" xfId="0" applyFont="1" applyBorder="1" applyAlignment="1">
      <alignment vertical="top" wrapText="1"/>
    </xf>
    <xf numFmtId="0" fontId="88" fillId="0" borderId="4" xfId="0" applyFont="1" applyBorder="1" applyAlignment="1">
      <alignment vertical="top" wrapText="1"/>
    </xf>
    <xf numFmtId="0" fontId="88" fillId="0" borderId="13" xfId="0" applyFont="1" applyBorder="1" applyAlignment="1">
      <alignment vertical="top" wrapText="1"/>
    </xf>
    <xf numFmtId="0" fontId="88" fillId="0" borderId="64" xfId="0" applyFont="1" applyBorder="1" applyAlignment="1">
      <alignment vertical="top" wrapText="1"/>
    </xf>
    <xf numFmtId="0" fontId="89" fillId="0" borderId="9" xfId="0" applyFont="1" applyBorder="1" applyAlignment="1">
      <alignment vertical="top" wrapText="1"/>
    </xf>
    <xf numFmtId="0" fontId="89" fillId="0" borderId="0" xfId="0" applyFont="1" applyBorder="1" applyAlignment="1">
      <alignment vertical="top" wrapText="1"/>
    </xf>
    <xf numFmtId="0" fontId="89" fillId="0" borderId="42" xfId="0" applyFont="1" applyBorder="1" applyAlignment="1">
      <alignment vertical="top" wrapText="1"/>
    </xf>
    <xf numFmtId="0" fontId="2" fillId="0" borderId="64" xfId="50" applyFont="1" applyBorder="1" applyAlignment="1">
      <alignment horizontal="left" vertical="center" wrapText="1"/>
    </xf>
    <xf numFmtId="0" fontId="60" fillId="0" borderId="4" xfId="0" applyFont="1" applyBorder="1" applyAlignment="1">
      <alignment vertical="top" wrapText="1"/>
    </xf>
    <xf numFmtId="0" fontId="60" fillId="0" borderId="13" xfId="0" applyFont="1" applyBorder="1" applyAlignment="1">
      <alignment vertical="top" wrapText="1"/>
    </xf>
    <xf numFmtId="0" fontId="60" fillId="0" borderId="64" xfId="0" applyFont="1" applyBorder="1" applyAlignment="1">
      <alignment vertical="top" wrapText="1"/>
    </xf>
    <xf numFmtId="0" fontId="60" fillId="0" borderId="9" xfId="0" applyFont="1" applyBorder="1" applyAlignment="1">
      <alignment vertical="top" wrapText="1"/>
    </xf>
    <xf numFmtId="0" fontId="60" fillId="0" borderId="0" xfId="0" applyFont="1" applyBorder="1" applyAlignment="1">
      <alignment vertical="top" wrapText="1"/>
    </xf>
    <xf numFmtId="0" fontId="60" fillId="0" borderId="42" xfId="0" applyFont="1" applyBorder="1" applyAlignment="1">
      <alignment vertical="top" wrapText="1"/>
    </xf>
    <xf numFmtId="0" fontId="88" fillId="0" borderId="9" xfId="0" applyFont="1" applyBorder="1" applyAlignment="1">
      <alignment vertical="top" wrapText="1"/>
    </xf>
    <xf numFmtId="0" fontId="88" fillId="0" borderId="0" xfId="0" applyFont="1" applyBorder="1" applyAlignment="1">
      <alignment vertical="top" wrapText="1"/>
    </xf>
    <xf numFmtId="0" fontId="88" fillId="0" borderId="42" xfId="0" applyFont="1" applyBorder="1" applyAlignment="1">
      <alignment vertical="top" wrapText="1"/>
    </xf>
    <xf numFmtId="0" fontId="89" fillId="0" borderId="4" xfId="0" applyFont="1" applyBorder="1" applyAlignment="1">
      <alignment vertical="top" wrapText="1"/>
    </xf>
    <xf numFmtId="0" fontId="89" fillId="0" borderId="13" xfId="0" applyFont="1" applyBorder="1" applyAlignment="1">
      <alignment vertical="top" wrapText="1"/>
    </xf>
    <xf numFmtId="0" fontId="89" fillId="0" borderId="64" xfId="0" applyFont="1" applyBorder="1" applyAlignment="1">
      <alignment vertical="top" wrapText="1"/>
    </xf>
    <xf numFmtId="0" fontId="60" fillId="0" borderId="4" xfId="0" applyFont="1" applyBorder="1" applyAlignment="1">
      <alignment horizontal="left" vertical="top" wrapText="1"/>
    </xf>
    <xf numFmtId="0" fontId="60" fillId="0" borderId="13" xfId="0" applyFont="1" applyBorder="1" applyAlignment="1">
      <alignment horizontal="left" vertical="top" wrapText="1"/>
    </xf>
    <xf numFmtId="0" fontId="60" fillId="0" borderId="64" xfId="0" applyFont="1" applyBorder="1" applyAlignment="1">
      <alignment horizontal="left" vertical="top" wrapText="1"/>
    </xf>
    <xf numFmtId="0" fontId="61" fillId="0" borderId="82" xfId="50" applyFont="1" applyBorder="1" applyAlignment="1">
      <alignment horizontal="left" vertical="center" wrapText="1"/>
    </xf>
    <xf numFmtId="0" fontId="61" fillId="0" borderId="2" xfId="50" applyFont="1" applyBorder="1" applyAlignment="1">
      <alignment horizontal="left" vertical="center" wrapText="1"/>
    </xf>
    <xf numFmtId="0" fontId="61" fillId="0" borderId="40" xfId="50" applyFont="1" applyBorder="1" applyAlignment="1">
      <alignment horizontal="left" vertical="center" wrapText="1"/>
    </xf>
    <xf numFmtId="0" fontId="60" fillId="0" borderId="9" xfId="0" applyFont="1" applyBorder="1" applyAlignment="1">
      <alignment horizontal="left" vertical="top" wrapText="1"/>
    </xf>
    <xf numFmtId="0" fontId="60" fillId="0" borderId="0" xfId="0" applyFont="1" applyBorder="1" applyAlignment="1">
      <alignment horizontal="left" vertical="top" wrapText="1"/>
    </xf>
    <xf numFmtId="0" fontId="60" fillId="0" borderId="42" xfId="0" applyFont="1" applyBorder="1" applyAlignment="1">
      <alignment horizontal="left" vertical="top" wrapText="1"/>
    </xf>
    <xf numFmtId="0" fontId="61" fillId="0" borderId="63" xfId="50" applyFont="1" applyBorder="1" applyAlignment="1">
      <alignment horizontal="left" vertical="center" wrapText="1"/>
    </xf>
    <xf numFmtId="0" fontId="61" fillId="0" borderId="13" xfId="50" applyFont="1" applyBorder="1" applyAlignment="1">
      <alignment horizontal="left" vertical="center" wrapText="1"/>
    </xf>
    <xf numFmtId="0" fontId="61" fillId="0" borderId="64" xfId="50" applyFont="1" applyBorder="1" applyAlignment="1">
      <alignment horizontal="left" vertical="center" wrapText="1"/>
    </xf>
    <xf numFmtId="0" fontId="2" fillId="0" borderId="88" xfId="50" applyFont="1" applyBorder="1" applyAlignment="1">
      <alignment horizontal="left" vertical="center" wrapText="1"/>
    </xf>
    <xf numFmtId="0" fontId="2" fillId="0" borderId="14" xfId="50" applyFont="1" applyBorder="1" applyAlignment="1">
      <alignment horizontal="left" vertical="center" wrapText="1"/>
    </xf>
    <xf numFmtId="0" fontId="2" fillId="0" borderId="99" xfId="50" applyFont="1" applyBorder="1" applyAlignment="1">
      <alignment horizontal="left" vertical="center" wrapText="1"/>
    </xf>
    <xf numFmtId="0" fontId="60" fillId="0" borderId="78" xfId="0" applyFont="1" applyBorder="1" applyAlignment="1">
      <alignment horizontal="left" vertical="top" wrapText="1"/>
    </xf>
    <xf numFmtId="0" fontId="60" fillId="0" borderId="48" xfId="0" applyFont="1" applyBorder="1" applyAlignment="1">
      <alignment horizontal="left" vertical="top" wrapText="1"/>
    </xf>
    <xf numFmtId="0" fontId="60" fillId="0" borderId="49" xfId="0" applyFont="1" applyBorder="1" applyAlignment="1">
      <alignment horizontal="left" vertical="top" wrapText="1"/>
    </xf>
    <xf numFmtId="0" fontId="2" fillId="0" borderId="49" xfId="50" applyFont="1" applyBorder="1" applyAlignment="1">
      <alignment horizontal="left" vertical="center" wrapText="1"/>
    </xf>
    <xf numFmtId="0" fontId="2" fillId="0" borderId="45" xfId="50" applyFont="1" applyBorder="1" applyAlignment="1">
      <alignment horizontal="left" vertical="center" wrapText="1"/>
    </xf>
    <xf numFmtId="0" fontId="2" fillId="0" borderId="46" xfId="50" applyFont="1" applyBorder="1" applyAlignment="1">
      <alignment horizontal="left" vertical="center" wrapText="1"/>
    </xf>
    <xf numFmtId="0" fontId="61" fillId="0" borderId="6" xfId="50" applyFont="1" applyBorder="1" applyAlignment="1">
      <alignment horizontal="left" vertical="center" wrapText="1"/>
    </xf>
    <xf numFmtId="0" fontId="2" fillId="0" borderId="63" xfId="50" applyFont="1" applyBorder="1" applyAlignment="1">
      <alignment vertical="center" wrapText="1"/>
    </xf>
    <xf numFmtId="0" fontId="2" fillId="0" borderId="13" xfId="50" applyFont="1" applyBorder="1" applyAlignment="1">
      <alignment vertical="center" wrapText="1"/>
    </xf>
    <xf numFmtId="0" fontId="2" fillId="0" borderId="6" xfId="50" applyFont="1" applyBorder="1" applyAlignment="1">
      <alignment vertical="center" wrapText="1"/>
    </xf>
    <xf numFmtId="0" fontId="2" fillId="0" borderId="45" xfId="50" applyFont="1" applyBorder="1" applyAlignment="1">
      <alignment vertical="top" wrapText="1"/>
    </xf>
    <xf numFmtId="0" fontId="2" fillId="0" borderId="46" xfId="50" applyFont="1" applyBorder="1" applyAlignment="1">
      <alignment vertical="top" wrapText="1"/>
    </xf>
    <xf numFmtId="0" fontId="61" fillId="0" borderId="43" xfId="50" applyFont="1" applyBorder="1" applyAlignment="1">
      <alignment horizontal="left" vertical="center" wrapText="1"/>
    </xf>
    <xf numFmtId="0" fontId="61" fillId="0" borderId="1" xfId="50" applyFont="1" applyBorder="1" applyAlignment="1">
      <alignment horizontal="left" vertical="center" wrapText="1"/>
    </xf>
    <xf numFmtId="0" fontId="2" fillId="22" borderId="45" xfId="50" applyFont="1" applyFill="1" applyBorder="1" applyAlignment="1">
      <alignment horizontal="center" vertical="center"/>
    </xf>
    <xf numFmtId="0" fontId="2" fillId="22" borderId="46" xfId="50" applyFont="1" applyFill="1" applyBorder="1" applyAlignment="1">
      <alignment horizontal="center" vertical="center"/>
    </xf>
    <xf numFmtId="0" fontId="1" fillId="0" borderId="63" xfId="0" applyFont="1" applyBorder="1" applyAlignment="1" applyProtection="1">
      <alignment horizontal="center" vertical="center"/>
      <protection locked="0"/>
    </xf>
    <xf numFmtId="0" fontId="1" fillId="0" borderId="13" xfId="0" applyFont="1" applyBorder="1" applyAlignment="1" applyProtection="1">
      <alignment horizontal="center" vertical="center"/>
      <protection locked="0"/>
    </xf>
    <xf numFmtId="0" fontId="1" fillId="0" borderId="64" xfId="0" applyFont="1" applyBorder="1" applyAlignment="1" applyProtection="1">
      <alignment horizontal="center" vertical="center"/>
      <protection locked="0"/>
    </xf>
    <xf numFmtId="0" fontId="1" fillId="0" borderId="21" xfId="0" applyFont="1" applyBorder="1" applyProtection="1">
      <protection locked="0"/>
    </xf>
    <xf numFmtId="0" fontId="1" fillId="0" borderId="22" xfId="0" applyFont="1" applyBorder="1" applyProtection="1">
      <protection locked="0"/>
    </xf>
    <xf numFmtId="0" fontId="1" fillId="6" borderId="21" xfId="0" applyFont="1" applyFill="1" applyBorder="1" applyAlignment="1" applyProtection="1">
      <alignment horizontal="center" vertical="center" wrapText="1"/>
      <protection locked="0"/>
    </xf>
    <xf numFmtId="0" fontId="1" fillId="6" borderId="22" xfId="0" applyFont="1" applyFill="1" applyBorder="1" applyAlignment="1" applyProtection="1">
      <alignment horizontal="center" vertical="center" wrapText="1"/>
      <protection locked="0"/>
    </xf>
    <xf numFmtId="0" fontId="1" fillId="0" borderId="59" xfId="0" applyFont="1" applyBorder="1" applyAlignment="1" applyProtection="1">
      <alignment horizontal="center" vertical="center" wrapText="1"/>
      <protection locked="0"/>
    </xf>
    <xf numFmtId="0" fontId="1" fillId="0" borderId="60" xfId="0" applyFont="1" applyBorder="1" applyAlignment="1" applyProtection="1">
      <alignment horizontal="center" vertical="center" wrapText="1"/>
      <protection locked="0"/>
    </xf>
    <xf numFmtId="0" fontId="1" fillId="0" borderId="25" xfId="0" applyFont="1" applyBorder="1" applyAlignment="1" applyProtection="1">
      <alignment horizontal="center" vertical="center" wrapText="1"/>
      <protection locked="0"/>
    </xf>
    <xf numFmtId="0" fontId="1" fillId="0" borderId="59" xfId="0" applyFont="1" applyBorder="1" applyAlignment="1" applyProtection="1">
      <alignment horizontal="center" vertical="center"/>
      <protection locked="0"/>
    </xf>
    <xf numFmtId="0" fontId="1" fillId="0" borderId="60" xfId="0" applyFont="1" applyBorder="1" applyAlignment="1" applyProtection="1">
      <alignment horizontal="center" vertical="center"/>
      <protection locked="0"/>
    </xf>
    <xf numFmtId="0" fontId="1" fillId="0" borderId="25" xfId="0" applyFont="1" applyBorder="1" applyAlignment="1" applyProtection="1">
      <alignment horizontal="center" vertical="center"/>
      <protection locked="0"/>
    </xf>
    <xf numFmtId="0" fontId="1" fillId="0" borderId="13" xfId="0" applyFont="1" applyBorder="1" applyAlignment="1" applyProtection="1">
      <alignment horizontal="center"/>
      <protection locked="0"/>
    </xf>
    <xf numFmtId="0" fontId="1" fillId="0" borderId="64" xfId="0" applyFont="1" applyBorder="1" applyAlignment="1" applyProtection="1">
      <alignment horizontal="center"/>
      <protection locked="0"/>
    </xf>
    <xf numFmtId="0" fontId="4" fillId="2" borderId="21" xfId="0" applyFont="1" applyFill="1" applyBorder="1" applyAlignment="1" applyProtection="1">
      <alignment horizontal="center" vertical="center"/>
      <protection locked="0"/>
    </xf>
    <xf numFmtId="0" fontId="4" fillId="2" borderId="22" xfId="0" applyFont="1" applyFill="1" applyBorder="1" applyAlignment="1" applyProtection="1">
      <alignment horizontal="center" vertical="center"/>
      <protection locked="0"/>
    </xf>
    <xf numFmtId="0" fontId="2" fillId="0" borderId="4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66" fillId="0" borderId="16" xfId="0" applyFont="1" applyBorder="1" applyAlignment="1" applyProtection="1">
      <alignment horizontal="left" vertical="center" wrapText="1"/>
      <protection locked="0"/>
    </xf>
    <xf numFmtId="0" fontId="50" fillId="22" borderId="20" xfId="0" applyFont="1" applyFill="1" applyBorder="1" applyAlignment="1" applyProtection="1">
      <alignment horizontal="center" vertical="center" wrapText="1"/>
      <protection locked="0"/>
    </xf>
    <xf numFmtId="0" fontId="50" fillId="22" borderId="21" xfId="0" applyFont="1" applyFill="1" applyBorder="1" applyAlignment="1" applyProtection="1">
      <alignment horizontal="center" vertical="center" wrapText="1"/>
      <protection locked="0"/>
    </xf>
    <xf numFmtId="0" fontId="50" fillId="22" borderId="22" xfId="0" applyFont="1" applyFill="1" applyBorder="1" applyAlignment="1" applyProtection="1">
      <alignment horizontal="center" vertical="center" wrapText="1"/>
      <protection locked="0"/>
    </xf>
    <xf numFmtId="0" fontId="13" fillId="0" borderId="59" xfId="0" applyFont="1" applyBorder="1" applyAlignment="1" applyProtection="1">
      <alignment horizontal="center" vertical="center" wrapText="1"/>
      <protection locked="0"/>
    </xf>
    <xf numFmtId="0" fontId="13" fillId="0" borderId="25" xfId="0" applyFont="1" applyBorder="1" applyAlignment="1" applyProtection="1">
      <alignment horizontal="center" vertical="center" wrapText="1"/>
      <protection locked="0"/>
    </xf>
    <xf numFmtId="0" fontId="13" fillId="0" borderId="63" xfId="0" applyFont="1" applyBorder="1" applyAlignment="1" applyProtection="1">
      <alignment horizontal="center" vertical="center" wrapText="1"/>
      <protection locked="0"/>
    </xf>
    <xf numFmtId="0" fontId="13" fillId="0" borderId="64" xfId="0" applyFont="1" applyBorder="1" applyAlignment="1" applyProtection="1">
      <alignment horizontal="center" vertical="center" wrapText="1"/>
      <protection locked="0"/>
    </xf>
    <xf numFmtId="0" fontId="2" fillId="0" borderId="63" xfId="0" applyFont="1" applyBorder="1" applyAlignment="1">
      <alignment horizontal="left" vertical="center" wrapText="1"/>
    </xf>
    <xf numFmtId="0" fontId="2" fillId="0" borderId="13" xfId="0" applyFont="1" applyBorder="1" applyAlignment="1">
      <alignment horizontal="left" vertical="center" wrapText="1"/>
    </xf>
    <xf numFmtId="0" fontId="2" fillId="0" borderId="6" xfId="0" applyFont="1" applyBorder="1" applyAlignment="1">
      <alignment horizontal="left" vertical="center" wrapText="1"/>
    </xf>
    <xf numFmtId="0" fontId="17" fillId="0" borderId="16" xfId="0" applyFont="1" applyFill="1" applyBorder="1" applyAlignment="1">
      <alignment horizontal="left" vertical="center"/>
    </xf>
    <xf numFmtId="0" fontId="2" fillId="22" borderId="56" xfId="0" applyFont="1" applyFill="1" applyBorder="1" applyAlignment="1">
      <alignment horizontal="center" vertical="center"/>
    </xf>
    <xf numFmtId="0" fontId="2" fillId="22" borderId="55" xfId="0" applyFont="1" applyFill="1" applyBorder="1" applyAlignment="1">
      <alignment horizontal="center" vertical="center"/>
    </xf>
    <xf numFmtId="0" fontId="2" fillId="22" borderId="58" xfId="0" applyFont="1" applyFill="1" applyBorder="1" applyAlignment="1">
      <alignment horizontal="center" vertical="center"/>
    </xf>
    <xf numFmtId="0" fontId="2" fillId="22" borderId="90" xfId="0" applyFont="1" applyFill="1" applyBorder="1" applyAlignment="1">
      <alignment horizontal="center"/>
    </xf>
    <xf numFmtId="0" fontId="2" fillId="22" borderId="55" xfId="0" applyFont="1" applyFill="1" applyBorder="1" applyAlignment="1">
      <alignment horizontal="center"/>
    </xf>
    <xf numFmtId="0" fontId="2" fillId="22" borderId="58" xfId="0" applyFont="1" applyFill="1" applyBorder="1" applyAlignment="1">
      <alignment horizontal="center"/>
    </xf>
    <xf numFmtId="0" fontId="2" fillId="0" borderId="59" xfId="0" applyFont="1" applyBorder="1" applyAlignment="1">
      <alignment horizontal="left" vertical="center" wrapText="1"/>
    </xf>
    <xf numFmtId="0" fontId="2" fillId="0" borderId="60" xfId="0" applyFont="1" applyBorder="1" applyAlignment="1">
      <alignment horizontal="left" vertical="center" wrapText="1"/>
    </xf>
    <xf numFmtId="0" fontId="2" fillId="0" borderId="91" xfId="0" applyFont="1" applyBorder="1" applyAlignment="1">
      <alignment horizontal="left" vertical="center" wrapText="1"/>
    </xf>
    <xf numFmtId="0" fontId="2" fillId="0" borderId="43" xfId="0" applyFont="1" applyBorder="1" applyAlignment="1">
      <alignment horizontal="left" vertical="center" wrapText="1"/>
    </xf>
    <xf numFmtId="0" fontId="2" fillId="0" borderId="1" xfId="0" applyFont="1" applyBorder="1" applyAlignment="1">
      <alignment horizontal="left" vertical="center" wrapText="1"/>
    </xf>
    <xf numFmtId="0" fontId="2" fillId="0" borderId="45" xfId="0" applyFont="1" applyBorder="1" applyAlignment="1">
      <alignment horizontal="left" vertical="center" wrapText="1"/>
    </xf>
    <xf numFmtId="0" fontId="2" fillId="0" borderId="46" xfId="0" applyFont="1" applyBorder="1" applyAlignment="1">
      <alignment horizontal="left" vertical="center" wrapText="1"/>
    </xf>
    <xf numFmtId="0" fontId="17" fillId="23" borderId="20" xfId="0" applyFont="1" applyFill="1" applyBorder="1" applyAlignment="1">
      <alignment horizontal="center" vertical="center" wrapText="1"/>
    </xf>
    <xf numFmtId="0" fontId="17" fillId="23" borderId="21" xfId="0" applyFont="1" applyFill="1" applyBorder="1" applyAlignment="1">
      <alignment horizontal="center" vertical="center" wrapText="1"/>
    </xf>
    <xf numFmtId="0" fontId="13" fillId="23" borderId="81" xfId="0" applyFont="1" applyFill="1" applyBorder="1" applyAlignment="1">
      <alignment horizontal="center" vertical="center" wrapText="1"/>
    </xf>
    <xf numFmtId="0" fontId="1" fillId="0" borderId="20" xfId="0" applyFont="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0" fontId="67" fillId="0" borderId="16" xfId="0" applyFont="1" applyBorder="1" applyAlignment="1" applyProtection="1">
      <alignment horizontal="left" vertical="center" wrapText="1"/>
      <protection locked="0"/>
    </xf>
    <xf numFmtId="0" fontId="4" fillId="6" borderId="20" xfId="0" applyFont="1" applyFill="1" applyBorder="1" applyAlignment="1" applyProtection="1">
      <alignment horizontal="center" vertical="center" wrapText="1"/>
      <protection locked="0"/>
    </xf>
    <xf numFmtId="0" fontId="4" fillId="6" borderId="22" xfId="0" applyFont="1" applyFill="1" applyBorder="1" applyAlignment="1" applyProtection="1">
      <alignment horizontal="center" vertical="center" wrapText="1"/>
      <protection locked="0"/>
    </xf>
    <xf numFmtId="0" fontId="1" fillId="6" borderId="17" xfId="0" applyFont="1" applyFill="1" applyBorder="1" applyAlignment="1" applyProtection="1">
      <alignment horizontal="center" vertical="center" wrapText="1"/>
      <protection hidden="1"/>
    </xf>
    <xf numFmtId="0" fontId="1" fillId="6" borderId="18" xfId="0" applyFont="1" applyFill="1" applyBorder="1" applyAlignment="1" applyProtection="1">
      <alignment horizontal="center" vertical="center" wrapText="1"/>
      <protection hidden="1"/>
    </xf>
    <xf numFmtId="0" fontId="1" fillId="6" borderId="20" xfId="0" applyFont="1" applyFill="1" applyBorder="1" applyAlignment="1" applyProtection="1">
      <alignment horizontal="center" vertical="center" wrapText="1"/>
      <protection hidden="1"/>
    </xf>
    <xf numFmtId="0" fontId="1" fillId="6" borderId="21" xfId="0" applyFont="1" applyFill="1" applyBorder="1" applyAlignment="1" applyProtection="1">
      <alignment horizontal="center" vertical="center" wrapText="1"/>
      <protection hidden="1"/>
    </xf>
    <xf numFmtId="0" fontId="1" fillId="6" borderId="41" xfId="0" applyFont="1" applyFill="1" applyBorder="1" applyAlignment="1" applyProtection="1">
      <alignment horizontal="center" vertical="center" wrapText="1"/>
      <protection hidden="1"/>
    </xf>
    <xf numFmtId="0" fontId="1" fillId="6" borderId="0" xfId="0" applyFont="1" applyFill="1" applyBorder="1" applyAlignment="1" applyProtection="1">
      <alignment horizontal="center" vertical="center" wrapText="1"/>
      <protection hidden="1"/>
    </xf>
    <xf numFmtId="0" fontId="1" fillId="6" borderId="17" xfId="0" applyFont="1" applyFill="1" applyBorder="1" applyAlignment="1" applyProtection="1">
      <alignment horizontal="center" vertical="center" wrapText="1"/>
      <protection locked="0"/>
    </xf>
    <xf numFmtId="0" fontId="1" fillId="6" borderId="18" xfId="0" applyFont="1" applyFill="1" applyBorder="1" applyAlignment="1" applyProtection="1">
      <alignment horizontal="center" vertical="center" wrapText="1"/>
      <protection locked="0"/>
    </xf>
    <xf numFmtId="0" fontId="1" fillId="0" borderId="20" xfId="0" applyFont="1" applyBorder="1" applyAlignment="1" applyProtection="1">
      <alignment horizontal="left" vertical="center" wrapText="1"/>
      <protection locked="0"/>
    </xf>
    <xf numFmtId="0" fontId="1" fillId="0" borderId="21" xfId="0" applyFont="1" applyBorder="1" applyAlignment="1" applyProtection="1">
      <alignment horizontal="left" vertical="center" wrapText="1"/>
      <protection locked="0"/>
    </xf>
    <xf numFmtId="0" fontId="1" fillId="0" borderId="22" xfId="0" applyFont="1" applyBorder="1" applyAlignment="1" applyProtection="1">
      <alignment horizontal="left" vertical="center" wrapText="1"/>
      <protection locked="0"/>
    </xf>
    <xf numFmtId="0" fontId="1" fillId="0" borderId="20" xfId="0" applyFont="1" applyBorder="1" applyAlignment="1">
      <alignment horizontal="left"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67" fillId="0" borderId="0" xfId="0" applyFont="1" applyBorder="1" applyAlignment="1" applyProtection="1">
      <alignment horizontal="left" vertical="center" wrapText="1"/>
      <protection locked="0"/>
    </xf>
    <xf numFmtId="0" fontId="1" fillId="6" borderId="19" xfId="0" applyFont="1" applyFill="1" applyBorder="1" applyAlignment="1" applyProtection="1">
      <alignment horizontal="center" vertical="center" wrapText="1"/>
      <protection locked="0"/>
    </xf>
    <xf numFmtId="0" fontId="1" fillId="6" borderId="20" xfId="0" applyFont="1" applyFill="1" applyBorder="1" applyAlignment="1" applyProtection="1">
      <alignment horizontal="center" vertical="center" wrapText="1"/>
      <protection locked="0"/>
    </xf>
    <xf numFmtId="0" fontId="1" fillId="6" borderId="41" xfId="0" applyFont="1" applyFill="1" applyBorder="1" applyAlignment="1" applyProtection="1">
      <alignment horizontal="center" vertical="center" wrapText="1"/>
      <protection locked="0"/>
    </xf>
    <xf numFmtId="0" fontId="1" fillId="6" borderId="0" xfId="0" applyFont="1" applyFill="1" applyBorder="1" applyAlignment="1" applyProtection="1">
      <alignment horizontal="center" vertical="center" wrapText="1"/>
      <protection locked="0"/>
    </xf>
    <xf numFmtId="0" fontId="67" fillId="0" borderId="16" xfId="47" applyFont="1" applyBorder="1" applyAlignment="1" applyProtection="1">
      <alignment horizontal="left" vertical="center"/>
      <protection locked="0"/>
    </xf>
    <xf numFmtId="0" fontId="9" fillId="0" borderId="16" xfId="47" applyFont="1" applyBorder="1" applyAlignment="1" applyProtection="1">
      <alignment horizontal="right" vertical="center"/>
      <protection locked="0"/>
    </xf>
    <xf numFmtId="0" fontId="1" fillId="0" borderId="17" xfId="47" applyFont="1" applyBorder="1" applyAlignment="1" applyProtection="1">
      <alignment horizontal="left" vertical="center"/>
      <protection locked="0"/>
    </xf>
    <xf numFmtId="0" fontId="1" fillId="0" borderId="18" xfId="47" applyFont="1" applyBorder="1" applyAlignment="1" applyProtection="1">
      <alignment horizontal="left" vertical="center"/>
      <protection locked="0"/>
    </xf>
    <xf numFmtId="0" fontId="1" fillId="0" borderId="41" xfId="47" applyFont="1" applyBorder="1" applyAlignment="1" applyProtection="1">
      <alignment horizontal="left" vertical="center"/>
      <protection locked="0"/>
    </xf>
    <xf numFmtId="0" fontId="1" fillId="0" borderId="0" xfId="47" applyFont="1" applyBorder="1" applyAlignment="1" applyProtection="1">
      <alignment horizontal="left" vertical="center"/>
      <protection locked="0"/>
    </xf>
    <xf numFmtId="0" fontId="1" fillId="0" borderId="50" xfId="47" applyFont="1" applyBorder="1" applyAlignment="1" applyProtection="1">
      <alignment horizontal="left" vertical="center"/>
      <protection locked="0"/>
    </xf>
    <xf numFmtId="0" fontId="1" fillId="0" borderId="16" xfId="47" applyFont="1" applyBorder="1" applyAlignment="1" applyProtection="1">
      <alignment horizontal="left" vertical="center"/>
      <protection locked="0"/>
    </xf>
    <xf numFmtId="0" fontId="49" fillId="0" borderId="17" xfId="47" applyFont="1" applyBorder="1" applyAlignment="1" applyProtection="1">
      <alignment horizontal="left" vertical="center"/>
      <protection locked="0"/>
    </xf>
    <xf numFmtId="0" fontId="49" fillId="0" borderId="18" xfId="47" applyFont="1" applyBorder="1" applyAlignment="1" applyProtection="1">
      <alignment horizontal="left" vertical="center"/>
      <protection locked="0"/>
    </xf>
    <xf numFmtId="0" fontId="49" fillId="0" borderId="19" xfId="47" applyFont="1" applyBorder="1" applyAlignment="1" applyProtection="1">
      <alignment horizontal="left" vertical="center"/>
      <protection locked="0"/>
    </xf>
    <xf numFmtId="1" fontId="1" fillId="0" borderId="17" xfId="47" applyNumberFormat="1" applyFont="1" applyBorder="1" applyAlignment="1" applyProtection="1">
      <alignment horizontal="center" vertical="center"/>
      <protection locked="0"/>
    </xf>
    <xf numFmtId="1" fontId="1" fillId="0" borderId="19" xfId="47" applyNumberFormat="1" applyFont="1" applyBorder="1" applyAlignment="1" applyProtection="1">
      <alignment horizontal="center" vertical="center"/>
      <protection locked="0"/>
    </xf>
    <xf numFmtId="0" fontId="49" fillId="0" borderId="43" xfId="47" applyFont="1" applyBorder="1" applyAlignment="1" applyProtection="1">
      <alignment horizontal="left" vertical="center"/>
      <protection locked="0"/>
    </xf>
    <xf numFmtId="0" fontId="49" fillId="0" borderId="1" xfId="47" applyFont="1" applyBorder="1" applyAlignment="1" applyProtection="1">
      <alignment horizontal="left" vertical="center"/>
      <protection locked="0"/>
    </xf>
    <xf numFmtId="0" fontId="49" fillId="0" borderId="44" xfId="47" applyFont="1" applyBorder="1" applyAlignment="1" applyProtection="1">
      <alignment horizontal="left" vertical="center"/>
      <protection locked="0"/>
    </xf>
    <xf numFmtId="1" fontId="1" fillId="0" borderId="43" xfId="47" applyNumberFormat="1" applyFont="1" applyBorder="1" applyAlignment="1" applyProtection="1">
      <alignment horizontal="center" vertical="center"/>
      <protection locked="0"/>
    </xf>
    <xf numFmtId="1" fontId="1" fillId="0" borderId="44" xfId="47" applyNumberFormat="1" applyFont="1" applyBorder="1" applyAlignment="1" applyProtection="1">
      <alignment horizontal="center" vertical="center"/>
      <protection locked="0"/>
    </xf>
    <xf numFmtId="0" fontId="49" fillId="0" borderId="50" xfId="47" applyFont="1" applyBorder="1" applyAlignment="1" applyProtection="1">
      <alignment horizontal="left" vertical="center"/>
      <protection locked="0"/>
    </xf>
    <xf numFmtId="0" fontId="49" fillId="0" borderId="16" xfId="47" applyFont="1" applyBorder="1" applyAlignment="1" applyProtection="1">
      <alignment horizontal="left" vertical="center"/>
      <protection locked="0"/>
    </xf>
    <xf numFmtId="0" fontId="49" fillId="0" borderId="51" xfId="47" applyFont="1" applyBorder="1" applyAlignment="1" applyProtection="1">
      <alignment horizontal="left" vertical="center"/>
      <protection locked="0"/>
    </xf>
    <xf numFmtId="1" fontId="1" fillId="0" borderId="50" xfId="47" applyNumberFormat="1" applyFont="1" applyBorder="1" applyAlignment="1" applyProtection="1">
      <alignment horizontal="center" vertical="center"/>
      <protection locked="0"/>
    </xf>
    <xf numFmtId="1" fontId="1" fillId="0" borderId="51" xfId="47" applyNumberFormat="1" applyFont="1" applyBorder="1" applyAlignment="1" applyProtection="1">
      <alignment horizontal="center" vertical="center"/>
      <protection locked="0"/>
    </xf>
    <xf numFmtId="0" fontId="49" fillId="0" borderId="43" xfId="47" applyFont="1" applyBorder="1" applyAlignment="1" applyProtection="1">
      <alignment horizontal="left" vertical="center" wrapText="1"/>
      <protection locked="0"/>
    </xf>
    <xf numFmtId="1" fontId="1" fillId="0" borderId="6" xfId="47" applyNumberFormat="1" applyFont="1" applyBorder="1" applyAlignment="1" applyProtection="1">
      <alignment horizontal="center" vertical="center"/>
      <protection locked="0"/>
    </xf>
    <xf numFmtId="0" fontId="49" fillId="0" borderId="86" xfId="47" applyFont="1" applyBorder="1" applyAlignment="1" applyProtection="1">
      <alignment horizontal="left" vertical="center"/>
      <protection locked="0"/>
    </xf>
    <xf numFmtId="0" fontId="49" fillId="0" borderId="5" xfId="47" applyFont="1" applyBorder="1" applyAlignment="1" applyProtection="1">
      <alignment horizontal="left" vertical="center"/>
      <protection locked="0"/>
    </xf>
    <xf numFmtId="0" fontId="49" fillId="0" borderId="87" xfId="47" applyFont="1" applyBorder="1" applyAlignment="1" applyProtection="1">
      <alignment horizontal="left" vertical="center"/>
      <protection locked="0"/>
    </xf>
    <xf numFmtId="0" fontId="1" fillId="0" borderId="17" xfId="47" applyFont="1" applyBorder="1" applyAlignment="1" applyProtection="1">
      <alignment horizontal="left" vertical="center" wrapText="1"/>
      <protection locked="0"/>
    </xf>
    <xf numFmtId="0" fontId="1" fillId="0" borderId="18" xfId="47" applyFont="1" applyBorder="1" applyAlignment="1" applyProtection="1">
      <alignment horizontal="left" vertical="center" wrapText="1"/>
      <protection locked="0"/>
    </xf>
    <xf numFmtId="0" fontId="1" fillId="0" borderId="41" xfId="47" applyFont="1" applyBorder="1" applyAlignment="1" applyProtection="1">
      <alignment horizontal="left" vertical="center" wrapText="1"/>
      <protection locked="0"/>
    </xf>
    <xf numFmtId="0" fontId="1" fillId="0" borderId="0" xfId="47" applyFont="1" applyBorder="1" applyAlignment="1" applyProtection="1">
      <alignment horizontal="left" vertical="center" wrapText="1"/>
      <protection locked="0"/>
    </xf>
    <xf numFmtId="1" fontId="1" fillId="0" borderId="18" xfId="47" applyNumberFormat="1" applyFont="1" applyBorder="1" applyAlignment="1" applyProtection="1">
      <alignment horizontal="center" vertical="center"/>
      <protection locked="0"/>
    </xf>
    <xf numFmtId="0" fontId="49" fillId="0" borderId="45" xfId="47" applyFont="1" applyBorder="1" applyAlignment="1" applyProtection="1">
      <alignment horizontal="left" vertical="center"/>
      <protection locked="0"/>
    </xf>
    <xf numFmtId="0" fontId="49" fillId="0" borderId="46" xfId="47" applyFont="1" applyBorder="1" applyAlignment="1" applyProtection="1">
      <alignment horizontal="left" vertical="center"/>
      <protection locked="0"/>
    </xf>
    <xf numFmtId="0" fontId="49" fillId="0" borderId="47" xfId="47" applyFont="1" applyBorder="1" applyAlignment="1" applyProtection="1">
      <alignment horizontal="left" vertical="center"/>
      <protection locked="0"/>
    </xf>
    <xf numFmtId="1" fontId="1" fillId="0" borderId="45" xfId="47" applyNumberFormat="1" applyFont="1" applyBorder="1" applyAlignment="1" applyProtection="1">
      <alignment horizontal="center" vertical="center"/>
      <protection locked="0"/>
    </xf>
    <xf numFmtId="1" fontId="1" fillId="0" borderId="47" xfId="47" applyNumberFormat="1" applyFont="1" applyBorder="1" applyAlignment="1" applyProtection="1">
      <alignment horizontal="center" vertical="center"/>
      <protection locked="0"/>
    </xf>
    <xf numFmtId="0" fontId="68" fillId="0" borderId="16" xfId="47" applyFont="1" applyBorder="1" applyAlignment="1" applyProtection="1">
      <alignment horizontal="left" vertical="center"/>
      <protection locked="0"/>
    </xf>
    <xf numFmtId="1" fontId="1" fillId="0" borderId="16" xfId="47" applyNumberFormat="1" applyFont="1" applyBorder="1" applyAlignment="1" applyProtection="1">
      <alignment horizontal="center" vertical="center"/>
      <protection locked="0"/>
    </xf>
    <xf numFmtId="0" fontId="49" fillId="0" borderId="59" xfId="47" applyFont="1" applyBorder="1" applyAlignment="1" applyProtection="1">
      <alignment horizontal="left" vertical="center"/>
      <protection locked="0"/>
    </xf>
    <xf numFmtId="0" fontId="49" fillId="0" borderId="60" xfId="47" applyFont="1" applyBorder="1" applyAlignment="1" applyProtection="1">
      <alignment horizontal="left" vertical="center"/>
      <protection locked="0"/>
    </xf>
    <xf numFmtId="0" fontId="49" fillId="0" borderId="25" xfId="47" applyFont="1" applyBorder="1" applyAlignment="1" applyProtection="1">
      <alignment horizontal="left" vertical="center"/>
      <protection locked="0"/>
    </xf>
    <xf numFmtId="1" fontId="1" fillId="0" borderId="59" xfId="47" applyNumberFormat="1" applyFont="1" applyBorder="1" applyAlignment="1" applyProtection="1">
      <alignment horizontal="center" vertical="center"/>
      <protection locked="0"/>
    </xf>
    <xf numFmtId="1" fontId="1" fillId="0" borderId="25" xfId="47" applyNumberFormat="1" applyFont="1" applyBorder="1" applyAlignment="1" applyProtection="1">
      <alignment horizontal="center" vertical="center"/>
      <protection locked="0"/>
    </xf>
    <xf numFmtId="0" fontId="1" fillId="0" borderId="50" xfId="47" applyFont="1" applyBorder="1" applyAlignment="1" applyProtection="1">
      <alignment horizontal="left" vertical="center" wrapText="1"/>
      <protection locked="0"/>
    </xf>
    <xf numFmtId="0" fontId="1" fillId="0" borderId="16" xfId="47" applyFont="1" applyBorder="1" applyAlignment="1" applyProtection="1">
      <alignment horizontal="left" vertical="center" wrapText="1"/>
      <protection locked="0"/>
    </xf>
    <xf numFmtId="0" fontId="47" fillId="6" borderId="101" xfId="47" applyFont="1" applyFill="1" applyBorder="1" applyAlignment="1" applyProtection="1">
      <alignment horizontal="center"/>
      <protection locked="0"/>
    </xf>
    <xf numFmtId="0" fontId="47" fillId="6" borderId="102" xfId="47" applyFont="1" applyFill="1" applyBorder="1" applyAlignment="1" applyProtection="1">
      <alignment horizontal="center"/>
      <protection locked="0"/>
    </xf>
    <xf numFmtId="0" fontId="49" fillId="0" borderId="104" xfId="47" applyFont="1" applyBorder="1" applyAlignment="1" applyProtection="1">
      <alignment horizontal="left"/>
      <protection locked="0"/>
    </xf>
    <xf numFmtId="0" fontId="49" fillId="0" borderId="61" xfId="47" applyFont="1" applyBorder="1" applyAlignment="1" applyProtection="1">
      <alignment horizontal="left"/>
      <protection locked="0"/>
    </xf>
    <xf numFmtId="0" fontId="49" fillId="0" borderId="62" xfId="47" applyFont="1" applyBorder="1" applyAlignment="1" applyProtection="1">
      <alignment horizontal="left"/>
      <protection locked="0"/>
    </xf>
    <xf numFmtId="1" fontId="53" fillId="0" borderId="104" xfId="47" applyNumberFormat="1" applyFont="1" applyBorder="1" applyAlignment="1" applyProtection="1">
      <alignment horizontal="center" vertical="center"/>
      <protection locked="0"/>
    </xf>
    <xf numFmtId="1" fontId="53" fillId="0" borderId="62" xfId="47" applyNumberFormat="1" applyFont="1" applyBorder="1" applyAlignment="1" applyProtection="1">
      <alignment horizontal="center" vertical="center"/>
      <protection locked="0"/>
    </xf>
    <xf numFmtId="0" fontId="49" fillId="0" borderId="63" xfId="47" applyFont="1" applyBorder="1" applyAlignment="1" applyProtection="1">
      <alignment horizontal="left"/>
      <protection locked="0"/>
    </xf>
    <xf numFmtId="0" fontId="49" fillId="0" borderId="13" xfId="47" applyFont="1" applyBorder="1" applyAlignment="1" applyProtection="1">
      <alignment horizontal="left"/>
      <protection locked="0"/>
    </xf>
    <xf numFmtId="0" fontId="49" fillId="0" borderId="64" xfId="47" applyFont="1" applyBorder="1" applyAlignment="1" applyProtection="1">
      <alignment horizontal="left"/>
      <protection locked="0"/>
    </xf>
    <xf numFmtId="1" fontId="53" fillId="0" borderId="63" xfId="47" applyNumberFormat="1" applyFont="1" applyBorder="1" applyAlignment="1" applyProtection="1">
      <alignment horizontal="center" vertical="center"/>
      <protection locked="0"/>
    </xf>
    <xf numFmtId="1" fontId="53" fillId="0" borderId="64" xfId="47" applyNumberFormat="1" applyFont="1" applyBorder="1" applyAlignment="1" applyProtection="1">
      <alignment horizontal="center" vertical="center"/>
      <protection locked="0"/>
    </xf>
    <xf numFmtId="1" fontId="53" fillId="6" borderId="63" xfId="47" applyNumberFormat="1" applyFont="1" applyFill="1" applyBorder="1" applyAlignment="1" applyProtection="1">
      <alignment horizontal="center" vertical="center"/>
    </xf>
    <xf numFmtId="1" fontId="53" fillId="6" borderId="64" xfId="47" applyNumberFormat="1" applyFont="1" applyFill="1" applyBorder="1" applyAlignment="1" applyProtection="1">
      <alignment horizontal="center" vertical="center"/>
    </xf>
    <xf numFmtId="1" fontId="53" fillId="6" borderId="104" xfId="47" applyNumberFormat="1" applyFont="1" applyFill="1" applyBorder="1" applyAlignment="1" applyProtection="1">
      <alignment horizontal="center" vertical="center"/>
    </xf>
    <xf numFmtId="1" fontId="53" fillId="6" borderId="62" xfId="47" applyNumberFormat="1" applyFont="1" applyFill="1" applyBorder="1" applyAlignment="1" applyProtection="1">
      <alignment horizontal="center" vertical="center"/>
    </xf>
    <xf numFmtId="0" fontId="1" fillId="6" borderId="83" xfId="47" applyFont="1" applyFill="1" applyBorder="1" applyAlignment="1" applyProtection="1">
      <alignment horizontal="center" vertical="center"/>
      <protection locked="0"/>
    </xf>
    <xf numFmtId="0" fontId="1" fillId="6" borderId="105" xfId="47" applyFont="1" applyFill="1" applyBorder="1" applyAlignment="1" applyProtection="1">
      <alignment horizontal="center" vertical="center"/>
      <protection locked="0"/>
    </xf>
    <xf numFmtId="0" fontId="49" fillId="6" borderId="17" xfId="47" applyFont="1" applyFill="1" applyBorder="1" applyAlignment="1" applyProtection="1">
      <alignment horizontal="center" vertical="center"/>
      <protection locked="0"/>
    </xf>
    <xf numFmtId="0" fontId="49" fillId="6" borderId="19" xfId="47" applyFont="1" applyFill="1" applyBorder="1" applyAlignment="1" applyProtection="1">
      <alignment horizontal="center" vertical="center"/>
      <protection locked="0"/>
    </xf>
    <xf numFmtId="0" fontId="49" fillId="6" borderId="26" xfId="47" applyFont="1" applyFill="1" applyBorder="1" applyAlignment="1" applyProtection="1">
      <alignment horizontal="center" vertical="center"/>
      <protection locked="0"/>
    </xf>
    <xf numFmtId="0" fontId="49" fillId="6" borderId="28" xfId="47" applyFont="1" applyFill="1" applyBorder="1" applyAlignment="1" applyProtection="1">
      <alignment horizontal="center" vertical="center"/>
      <protection locked="0"/>
    </xf>
    <xf numFmtId="0" fontId="49" fillId="6" borderId="20" xfId="47" applyFont="1" applyFill="1" applyBorder="1" applyAlignment="1" applyProtection="1">
      <alignment horizontal="center" vertical="center"/>
      <protection locked="0"/>
    </xf>
    <xf numFmtId="0" fontId="49" fillId="6" borderId="21" xfId="47" applyFont="1" applyFill="1" applyBorder="1" applyAlignment="1" applyProtection="1">
      <alignment horizontal="center" vertical="center"/>
      <protection locked="0"/>
    </xf>
    <xf numFmtId="0" fontId="49" fillId="6" borderId="22" xfId="47" applyFont="1" applyFill="1" applyBorder="1" applyAlignment="1" applyProtection="1">
      <alignment horizontal="center" vertical="center"/>
      <protection locked="0"/>
    </xf>
    <xf numFmtId="0" fontId="1" fillId="6" borderId="17" xfId="47" applyFont="1" applyFill="1" applyBorder="1" applyAlignment="1" applyProtection="1">
      <alignment horizontal="center" vertical="center"/>
      <protection locked="0"/>
    </xf>
    <xf numFmtId="0" fontId="1" fillId="6" borderId="18" xfId="47" applyFont="1" applyFill="1" applyBorder="1" applyAlignment="1" applyProtection="1">
      <alignment horizontal="center" vertical="center"/>
      <protection locked="0"/>
    </xf>
    <xf numFmtId="0" fontId="1" fillId="6" borderId="19" xfId="47" applyFont="1" applyFill="1" applyBorder="1" applyAlignment="1" applyProtection="1">
      <alignment horizontal="center" vertical="center"/>
      <protection locked="0"/>
    </xf>
    <xf numFmtId="0" fontId="1" fillId="6" borderId="26" xfId="47" applyFont="1" applyFill="1" applyBorder="1" applyAlignment="1" applyProtection="1">
      <alignment horizontal="center" vertical="center"/>
      <protection locked="0"/>
    </xf>
    <xf numFmtId="0" fontId="1" fillId="6" borderId="27" xfId="47" applyFont="1" applyFill="1" applyBorder="1" applyAlignment="1" applyProtection="1">
      <alignment horizontal="center" vertical="center"/>
      <protection locked="0"/>
    </xf>
    <xf numFmtId="0" fontId="1" fillId="6" borderId="28" xfId="47" applyFont="1" applyFill="1" applyBorder="1" applyAlignment="1" applyProtection="1">
      <alignment horizontal="center" vertical="center"/>
      <protection locked="0"/>
    </xf>
    <xf numFmtId="0" fontId="1" fillId="6" borderId="70" xfId="47" applyFont="1" applyFill="1" applyBorder="1" applyAlignment="1" applyProtection="1">
      <alignment horizontal="center" vertical="center"/>
      <protection locked="0"/>
    </xf>
    <xf numFmtId="0" fontId="1" fillId="6" borderId="72" xfId="47" applyFont="1" applyFill="1" applyBorder="1" applyAlignment="1" applyProtection="1">
      <alignment horizontal="center" vertical="center"/>
      <protection locked="0"/>
    </xf>
    <xf numFmtId="0" fontId="1" fillId="6" borderId="71" xfId="47" applyFont="1" applyFill="1" applyBorder="1" applyAlignment="1" applyProtection="1">
      <alignment horizontal="center" vertical="center"/>
      <protection locked="0"/>
    </xf>
    <xf numFmtId="1" fontId="53" fillId="6" borderId="70" xfId="47" applyNumberFormat="1" applyFont="1" applyFill="1" applyBorder="1" applyAlignment="1" applyProtection="1">
      <alignment horizontal="center" vertical="center"/>
    </xf>
    <xf numFmtId="1" fontId="53" fillId="6" borderId="71" xfId="47" applyNumberFormat="1" applyFont="1" applyFill="1" applyBorder="1" applyAlignment="1" applyProtection="1">
      <alignment horizontal="center" vertical="center"/>
    </xf>
    <xf numFmtId="0" fontId="49" fillId="0" borderId="68" xfId="47" applyFont="1" applyBorder="1" applyAlignment="1" applyProtection="1">
      <alignment horizontal="center"/>
      <protection locked="0"/>
    </xf>
    <xf numFmtId="0" fontId="49" fillId="0" borderId="69" xfId="47" applyFont="1" applyBorder="1" applyAlignment="1" applyProtection="1">
      <alignment horizontal="center"/>
      <protection locked="0"/>
    </xf>
    <xf numFmtId="0" fontId="49" fillId="0" borderId="35" xfId="47" applyFont="1" applyBorder="1" applyAlignment="1" applyProtection="1">
      <alignment horizontal="center"/>
      <protection locked="0"/>
    </xf>
    <xf numFmtId="1" fontId="53" fillId="0" borderId="68" xfId="47" applyNumberFormat="1" applyFont="1" applyBorder="1" applyAlignment="1" applyProtection="1">
      <alignment horizontal="center" vertical="center"/>
      <protection locked="0"/>
    </xf>
    <xf numFmtId="1" fontId="53" fillId="0" borderId="35" xfId="47" applyNumberFormat="1" applyFont="1" applyBorder="1" applyAlignment="1" applyProtection="1">
      <alignment horizontal="center" vertical="center"/>
      <protection locked="0"/>
    </xf>
    <xf numFmtId="1" fontId="53" fillId="6" borderId="68" xfId="47" applyNumberFormat="1" applyFont="1" applyFill="1" applyBorder="1" applyAlignment="1" applyProtection="1">
      <alignment horizontal="center" vertical="center"/>
    </xf>
    <xf numFmtId="1" fontId="53" fillId="6" borderId="35" xfId="47" applyNumberFormat="1" applyFont="1" applyFill="1" applyBorder="1" applyAlignment="1" applyProtection="1">
      <alignment horizontal="center" vertical="center"/>
    </xf>
    <xf numFmtId="0" fontId="2" fillId="22" borderId="81" xfId="0" applyFont="1" applyFill="1" applyBorder="1" applyAlignment="1">
      <alignment horizontal="center" vertical="center" textRotation="90" wrapText="1"/>
    </xf>
    <xf numFmtId="0" fontId="17" fillId="22" borderId="0" xfId="0" applyFont="1" applyFill="1" applyBorder="1" applyAlignment="1">
      <alignment horizontal="center" vertical="center" wrapText="1"/>
    </xf>
    <xf numFmtId="0" fontId="2" fillId="22" borderId="81" xfId="0" applyFont="1" applyFill="1" applyBorder="1" applyAlignment="1">
      <alignment horizontal="center" vertical="center" wrapText="1"/>
    </xf>
    <xf numFmtId="0" fontId="15" fillId="22" borderId="81" xfId="0" applyFont="1" applyFill="1" applyBorder="1" applyAlignment="1">
      <alignment horizontal="center" vertical="center" textRotation="90" wrapText="1"/>
    </xf>
    <xf numFmtId="0" fontId="49" fillId="6" borderId="83" xfId="49" applyFont="1" applyFill="1" applyBorder="1" applyAlignment="1" applyProtection="1">
      <alignment horizontal="center" textRotation="90" wrapText="1"/>
      <protection hidden="1"/>
    </xf>
    <xf numFmtId="0" fontId="49" fillId="6" borderId="75" xfId="49" applyFont="1" applyFill="1" applyBorder="1" applyAlignment="1" applyProtection="1">
      <alignment horizontal="center" textRotation="90" wrapText="1"/>
      <protection hidden="1"/>
    </xf>
    <xf numFmtId="0" fontId="1" fillId="6" borderId="20" xfId="49" applyFont="1" applyFill="1" applyBorder="1" applyAlignment="1" applyProtection="1">
      <alignment horizontal="center" vertical="center" wrapText="1"/>
      <protection hidden="1"/>
    </xf>
    <xf numFmtId="0" fontId="1" fillId="6" borderId="22" xfId="49" applyFont="1" applyFill="1" applyBorder="1" applyAlignment="1" applyProtection="1">
      <alignment horizontal="center" vertical="center" wrapText="1"/>
      <protection hidden="1"/>
    </xf>
    <xf numFmtId="0" fontId="67" fillId="0" borderId="0" xfId="49" applyFont="1" applyBorder="1" applyAlignment="1" applyProtection="1">
      <alignment horizontal="left" vertical="center"/>
      <protection locked="0"/>
    </xf>
    <xf numFmtId="0" fontId="67" fillId="0" borderId="16" xfId="49" applyFont="1" applyBorder="1" applyAlignment="1" applyProtection="1">
      <alignment horizontal="left" vertical="center"/>
      <protection locked="0"/>
    </xf>
    <xf numFmtId="0" fontId="49" fillId="6" borderId="83" xfId="49" applyFont="1" applyFill="1" applyBorder="1" applyAlignment="1" applyProtection="1">
      <alignment horizontal="center" textRotation="90" wrapText="1"/>
      <protection locked="0"/>
    </xf>
    <xf numFmtId="0" fontId="49" fillId="6" borderId="75" xfId="49" applyFont="1" applyFill="1" applyBorder="1" applyAlignment="1" applyProtection="1">
      <alignment horizontal="center" textRotation="90" wrapText="1"/>
      <protection locked="0"/>
    </xf>
    <xf numFmtId="0" fontId="51" fillId="6" borderId="59" xfId="49" applyFont="1" applyFill="1" applyBorder="1" applyAlignment="1" applyProtection="1">
      <alignment horizontal="center" vertical="center" wrapText="1"/>
      <protection locked="0"/>
    </xf>
    <xf numFmtId="0" fontId="51" fillId="6" borderId="25" xfId="49" applyFont="1" applyFill="1" applyBorder="1" applyAlignment="1" applyProtection="1">
      <alignment horizontal="center" vertical="center" wrapText="1"/>
      <protection locked="0"/>
    </xf>
    <xf numFmtId="0" fontId="51" fillId="2" borderId="59" xfId="49" applyFont="1" applyFill="1" applyBorder="1" applyAlignment="1" applyProtection="1">
      <alignment horizontal="center" vertical="center" wrapText="1"/>
      <protection locked="0"/>
    </xf>
    <xf numFmtId="0" fontId="51" fillId="2" borderId="25" xfId="49" applyFont="1" applyFill="1" applyBorder="1" applyAlignment="1" applyProtection="1">
      <alignment horizontal="center" vertical="center" wrapText="1"/>
      <protection locked="0"/>
    </xf>
    <xf numFmtId="0" fontId="49" fillId="0" borderId="4" xfId="49" applyFont="1" applyFill="1" applyBorder="1" applyAlignment="1" applyProtection="1">
      <alignment horizontal="center" vertical="center" wrapText="1"/>
      <protection locked="0"/>
    </xf>
    <xf numFmtId="0" fontId="49" fillId="0" borderId="13" xfId="49" applyFont="1" applyFill="1" applyBorder="1" applyAlignment="1" applyProtection="1">
      <alignment horizontal="center" vertical="center" wrapText="1"/>
      <protection locked="0"/>
    </xf>
    <xf numFmtId="0" fontId="1" fillId="0" borderId="4" xfId="49" applyFont="1" applyBorder="1" applyAlignment="1" applyProtection="1">
      <alignment horizontal="center" vertical="center" wrapText="1"/>
      <protection locked="0"/>
    </xf>
    <xf numFmtId="0" fontId="1" fillId="0" borderId="6" xfId="49" applyFont="1" applyBorder="1" applyAlignment="1" applyProtection="1">
      <alignment horizontal="center" vertical="center" wrapText="1"/>
      <protection locked="0"/>
    </xf>
    <xf numFmtId="0" fontId="49" fillId="0" borderId="6" xfId="49" applyFont="1" applyFill="1" applyBorder="1" applyAlignment="1" applyProtection="1">
      <alignment horizontal="center" vertical="center" wrapText="1"/>
      <protection locked="0"/>
    </xf>
    <xf numFmtId="0" fontId="64" fillId="0" borderId="4" xfId="49" applyFont="1" applyBorder="1" applyAlignment="1" applyProtection="1">
      <alignment horizontal="center" vertical="center" wrapText="1"/>
      <protection locked="0"/>
    </xf>
    <xf numFmtId="0" fontId="64" fillId="0" borderId="6" xfId="49" applyFont="1" applyBorder="1" applyAlignment="1" applyProtection="1">
      <alignment horizontal="center" vertical="center" wrapText="1"/>
      <protection locked="0"/>
    </xf>
    <xf numFmtId="0" fontId="1" fillId="0" borderId="4" xfId="49" applyFont="1" applyBorder="1" applyAlignment="1" applyProtection="1">
      <alignment horizontal="left" vertical="center" wrapText="1"/>
      <protection locked="0"/>
    </xf>
    <xf numFmtId="0" fontId="1" fillId="0" borderId="6" xfId="49" applyFont="1" applyBorder="1" applyAlignment="1" applyProtection="1">
      <alignment horizontal="left" vertical="center" wrapText="1"/>
      <protection locked="0"/>
    </xf>
    <xf numFmtId="0" fontId="1" fillId="2" borderId="4" xfId="43" applyFont="1" applyFill="1" applyBorder="1" applyAlignment="1" applyProtection="1">
      <alignment horizontal="center" vertical="center" wrapText="1"/>
      <protection locked="0"/>
    </xf>
    <xf numFmtId="0" fontId="1" fillId="2" borderId="6" xfId="43" applyFont="1" applyFill="1" applyBorder="1" applyAlignment="1" applyProtection="1">
      <alignment horizontal="center" vertical="center" wrapText="1"/>
      <protection locked="0"/>
    </xf>
    <xf numFmtId="0" fontId="67" fillId="0" borderId="0" xfId="49" applyFont="1" applyBorder="1" applyAlignment="1" applyProtection="1">
      <alignment horizontal="left" vertical="center" wrapText="1" shrinkToFit="1"/>
      <protection locked="0"/>
    </xf>
    <xf numFmtId="0" fontId="67" fillId="0" borderId="16" xfId="49" applyFont="1" applyBorder="1" applyAlignment="1" applyProtection="1">
      <alignment horizontal="left" vertical="center" wrapText="1" shrinkToFit="1"/>
      <protection locked="0"/>
    </xf>
    <xf numFmtId="0" fontId="50" fillId="6" borderId="50" xfId="49" applyFont="1" applyFill="1" applyBorder="1" applyAlignment="1" applyProtection="1">
      <alignment horizontal="center" vertical="center" wrapText="1"/>
      <protection locked="0"/>
    </xf>
    <xf numFmtId="0" fontId="50" fillId="6" borderId="16" xfId="49" applyFont="1" applyFill="1" applyBorder="1" applyAlignment="1" applyProtection="1">
      <alignment horizontal="center" vertical="center" wrapText="1"/>
      <protection locked="0"/>
    </xf>
    <xf numFmtId="0" fontId="50" fillId="6" borderId="73" xfId="49" applyFont="1" applyFill="1" applyBorder="1" applyAlignment="1" applyProtection="1">
      <alignment horizontal="center" vertical="center" wrapText="1"/>
      <protection locked="0"/>
    </xf>
    <xf numFmtId="0" fontId="66" fillId="2" borderId="16" xfId="49" applyFont="1" applyFill="1" applyBorder="1" applyAlignment="1" applyProtection="1">
      <alignment horizontal="left" vertical="center" wrapText="1" shrinkToFit="1"/>
      <protection locked="0"/>
    </xf>
    <xf numFmtId="0" fontId="4" fillId="6" borderId="17" xfId="49" applyFont="1" applyFill="1" applyBorder="1" applyAlignment="1" applyProtection="1">
      <alignment horizontal="center" vertical="center" wrapText="1"/>
      <protection locked="0"/>
    </xf>
    <xf numFmtId="0" fontId="4" fillId="6" borderId="19" xfId="49" applyFont="1" applyFill="1" applyBorder="1" applyAlignment="1" applyProtection="1">
      <alignment horizontal="center" vertical="center" wrapText="1"/>
      <protection locked="0"/>
    </xf>
    <xf numFmtId="0" fontId="4" fillId="6" borderId="41" xfId="49" applyFont="1" applyFill="1" applyBorder="1" applyAlignment="1" applyProtection="1">
      <alignment horizontal="center" vertical="center" wrapText="1"/>
      <protection locked="0"/>
    </xf>
    <xf numFmtId="0" fontId="4" fillId="6" borderId="42" xfId="49" applyFont="1" applyFill="1" applyBorder="1" applyAlignment="1" applyProtection="1">
      <alignment horizontal="center" vertical="center" wrapText="1"/>
      <protection locked="0"/>
    </xf>
    <xf numFmtId="0" fontId="4" fillId="6" borderId="50" xfId="49" applyFont="1" applyFill="1" applyBorder="1" applyAlignment="1" applyProtection="1">
      <alignment horizontal="center" vertical="center" wrapText="1"/>
      <protection locked="0"/>
    </xf>
    <xf numFmtId="0" fontId="4" fillId="6" borderId="51" xfId="49" applyFont="1" applyFill="1" applyBorder="1" applyAlignment="1" applyProtection="1">
      <alignment horizontal="center" vertical="center" wrapText="1"/>
      <protection locked="0"/>
    </xf>
    <xf numFmtId="0" fontId="48" fillId="6" borderId="20" xfId="49" applyFont="1" applyFill="1" applyBorder="1" applyAlignment="1" applyProtection="1">
      <alignment horizontal="center" vertical="center" wrapText="1"/>
      <protection locked="0"/>
    </xf>
    <xf numFmtId="0" fontId="48" fillId="6" borderId="21" xfId="49" applyFont="1" applyFill="1" applyBorder="1" applyAlignment="1" applyProtection="1">
      <alignment horizontal="center" vertical="center" wrapText="1"/>
      <protection locked="0"/>
    </xf>
    <xf numFmtId="0" fontId="48" fillId="6" borderId="22" xfId="49" applyFont="1" applyFill="1" applyBorder="1" applyAlignment="1" applyProtection="1">
      <alignment horizontal="center" vertical="center" wrapText="1"/>
      <protection locked="0"/>
    </xf>
    <xf numFmtId="0" fontId="48" fillId="6" borderId="66" xfId="49" applyFont="1" applyFill="1" applyBorder="1" applyAlignment="1" applyProtection="1">
      <alignment horizontal="center" textRotation="90" wrapText="1"/>
      <protection locked="0"/>
    </xf>
    <xf numFmtId="0" fontId="48" fillId="6" borderId="52" xfId="49" applyFont="1" applyFill="1" applyBorder="1" applyAlignment="1" applyProtection="1">
      <alignment horizontal="center" textRotation="90" wrapText="1"/>
      <protection locked="0"/>
    </xf>
    <xf numFmtId="0" fontId="48" fillId="6" borderId="15" xfId="49" applyFont="1" applyFill="1" applyBorder="1" applyAlignment="1" applyProtection="1">
      <alignment horizontal="center" textRotation="90" wrapText="1"/>
      <protection locked="0"/>
    </xf>
    <xf numFmtId="0" fontId="48" fillId="6" borderId="53" xfId="49" applyFont="1" applyFill="1" applyBorder="1" applyAlignment="1" applyProtection="1">
      <alignment horizontal="center" textRotation="90" wrapText="1"/>
      <protection locked="0"/>
    </xf>
    <xf numFmtId="0" fontId="48" fillId="6" borderId="94" xfId="49" applyFont="1" applyFill="1" applyBorder="1" applyAlignment="1" applyProtection="1">
      <alignment horizontal="center" textRotation="90" wrapText="1"/>
      <protection locked="0"/>
    </xf>
    <xf numFmtId="0" fontId="48" fillId="6" borderId="9" xfId="49" applyFont="1" applyFill="1" applyBorder="1" applyAlignment="1" applyProtection="1">
      <alignment horizontal="center" textRotation="90" wrapText="1"/>
      <protection locked="0"/>
    </xf>
    <xf numFmtId="0" fontId="48" fillId="6" borderId="74" xfId="49" applyFont="1" applyFill="1" applyBorder="1" applyAlignment="1" applyProtection="1">
      <alignment horizontal="center" textRotation="90" wrapText="1"/>
      <protection locked="0"/>
    </xf>
    <xf numFmtId="0" fontId="48" fillId="6" borderId="83" xfId="49" applyFont="1" applyFill="1" applyBorder="1" applyAlignment="1" applyProtection="1">
      <alignment horizontal="center" textRotation="90" wrapText="1"/>
      <protection locked="0"/>
    </xf>
    <xf numFmtId="0" fontId="48" fillId="6" borderId="75" xfId="49" applyFont="1" applyFill="1" applyBorder="1" applyAlignment="1" applyProtection="1">
      <alignment horizontal="center" textRotation="90" wrapText="1"/>
      <protection locked="0"/>
    </xf>
    <xf numFmtId="0" fontId="4" fillId="6" borderId="17" xfId="49" applyFont="1" applyFill="1" applyBorder="1" applyAlignment="1" applyProtection="1">
      <alignment horizontal="center" vertical="center" textRotation="90" wrapText="1"/>
      <protection locked="0"/>
    </xf>
    <xf numFmtId="0" fontId="4" fillId="6" borderId="18" xfId="49" applyFont="1" applyFill="1" applyBorder="1" applyAlignment="1" applyProtection="1">
      <alignment horizontal="center" vertical="center" textRotation="90" wrapText="1"/>
      <protection locked="0"/>
    </xf>
    <xf numFmtId="0" fontId="4" fillId="6" borderId="19" xfId="49" applyFont="1" applyFill="1" applyBorder="1" applyAlignment="1" applyProtection="1">
      <alignment horizontal="center" vertical="center" textRotation="90" wrapText="1"/>
      <protection locked="0"/>
    </xf>
    <xf numFmtId="0" fontId="4" fillId="6" borderId="41" xfId="49" applyFont="1" applyFill="1" applyBorder="1" applyAlignment="1" applyProtection="1">
      <alignment horizontal="center" vertical="center" textRotation="90" wrapText="1"/>
      <protection locked="0"/>
    </xf>
    <xf numFmtId="0" fontId="4" fillId="6" borderId="0" xfId="49" applyFont="1" applyFill="1" applyBorder="1" applyAlignment="1" applyProtection="1">
      <alignment horizontal="center" vertical="center" textRotation="90" wrapText="1"/>
      <protection locked="0"/>
    </xf>
    <xf numFmtId="0" fontId="4" fillId="6" borderId="42" xfId="49" applyFont="1" applyFill="1" applyBorder="1" applyAlignment="1" applyProtection="1">
      <alignment horizontal="center" vertical="center" textRotation="90" wrapText="1"/>
      <protection locked="0"/>
    </xf>
    <xf numFmtId="0" fontId="4" fillId="6" borderId="50" xfId="49" applyFont="1" applyFill="1" applyBorder="1" applyAlignment="1" applyProtection="1">
      <alignment horizontal="center" vertical="center" textRotation="90" wrapText="1"/>
      <protection locked="0"/>
    </xf>
    <xf numFmtId="0" fontId="4" fillId="6" borderId="16" xfId="49" applyFont="1" applyFill="1" applyBorder="1" applyAlignment="1" applyProtection="1">
      <alignment horizontal="center" vertical="center" textRotation="90" wrapText="1"/>
      <protection locked="0"/>
    </xf>
    <xf numFmtId="0" fontId="4" fillId="6" borderId="51" xfId="49" applyFont="1" applyFill="1" applyBorder="1" applyAlignment="1" applyProtection="1">
      <alignment horizontal="center" vertical="center" textRotation="90" wrapText="1"/>
      <protection locked="0"/>
    </xf>
    <xf numFmtId="0" fontId="4" fillId="6" borderId="63" xfId="49" applyFont="1" applyFill="1" applyBorder="1" applyAlignment="1" applyProtection="1">
      <alignment horizontal="left" vertical="center" wrapText="1"/>
      <protection locked="0"/>
    </xf>
    <xf numFmtId="0" fontId="4" fillId="6" borderId="64" xfId="49" applyFont="1" applyFill="1" applyBorder="1" applyAlignment="1" applyProtection="1">
      <alignment horizontal="left" vertical="center" wrapText="1"/>
      <protection locked="0"/>
    </xf>
    <xf numFmtId="0" fontId="4" fillId="6" borderId="82" xfId="49" applyFont="1" applyFill="1" applyBorder="1" applyAlignment="1" applyProtection="1">
      <alignment horizontal="left" vertical="center" wrapText="1"/>
      <protection locked="0"/>
    </xf>
    <xf numFmtId="0" fontId="4" fillId="6" borderId="40" xfId="49" applyFont="1" applyFill="1" applyBorder="1" applyAlignment="1" applyProtection="1">
      <alignment horizontal="left" vertical="center" wrapText="1"/>
      <protection locked="0"/>
    </xf>
    <xf numFmtId="0" fontId="4" fillId="6" borderId="67" xfId="49" applyFont="1" applyFill="1" applyBorder="1" applyAlignment="1" applyProtection="1">
      <alignment horizontal="left" vertical="center" wrapText="1"/>
      <protection locked="0"/>
    </xf>
    <xf numFmtId="0" fontId="4" fillId="6" borderId="49" xfId="49" applyFont="1" applyFill="1" applyBorder="1" applyAlignment="1" applyProtection="1">
      <alignment horizontal="left" vertical="center" wrapText="1"/>
      <protection locked="0"/>
    </xf>
    <xf numFmtId="0" fontId="4" fillId="6" borderId="20" xfId="49" applyFont="1" applyFill="1" applyBorder="1" applyAlignment="1" applyProtection="1">
      <alignment horizontal="left" vertical="center" wrapText="1"/>
      <protection locked="0"/>
    </xf>
    <xf numFmtId="0" fontId="4" fillId="6" borderId="22" xfId="49" applyFont="1" applyFill="1" applyBorder="1" applyAlignment="1" applyProtection="1">
      <alignment horizontal="left" vertical="center" wrapText="1"/>
      <protection locked="0"/>
    </xf>
    <xf numFmtId="0" fontId="2" fillId="22" borderId="56" xfId="0" applyFont="1" applyFill="1" applyBorder="1" applyAlignment="1" applyProtection="1">
      <alignment horizontal="center" vertical="center" wrapText="1"/>
      <protection locked="0"/>
    </xf>
    <xf numFmtId="0" fontId="2" fillId="22" borderId="55" xfId="0" applyFont="1" applyFill="1" applyBorder="1" applyAlignment="1" applyProtection="1">
      <alignment horizontal="center" vertical="center" wrapText="1"/>
      <protection locked="0"/>
    </xf>
    <xf numFmtId="0" fontId="17" fillId="0" borderId="0" xfId="0" applyFont="1" applyFill="1" applyBorder="1" applyAlignment="1">
      <alignment horizontal="left" vertical="center"/>
    </xf>
    <xf numFmtId="0" fontId="2" fillId="22" borderId="1" xfId="52" applyFont="1" applyFill="1" applyBorder="1" applyAlignment="1">
      <alignment horizontal="center" vertical="center" wrapText="1"/>
    </xf>
    <xf numFmtId="0" fontId="2" fillId="22" borderId="5" xfId="0" applyFont="1" applyFill="1" applyBorder="1" applyAlignment="1" applyProtection="1">
      <alignment horizontal="center" vertical="center" wrapText="1"/>
      <protection locked="0"/>
    </xf>
    <xf numFmtId="0" fontId="2" fillId="22" borderId="63" xfId="0" applyFont="1" applyFill="1" applyBorder="1" applyAlignment="1" applyProtection="1">
      <alignment horizontal="center" vertical="center" wrapText="1"/>
      <protection locked="0"/>
    </xf>
    <xf numFmtId="0" fontId="2" fillId="22" borderId="6" xfId="0" applyFont="1" applyFill="1" applyBorder="1" applyAlignment="1" applyProtection="1">
      <alignment horizontal="center" vertical="center" wrapText="1"/>
      <protection locked="0"/>
    </xf>
    <xf numFmtId="0" fontId="13" fillId="23" borderId="20" xfId="52" applyFont="1" applyFill="1" applyBorder="1" applyAlignment="1">
      <alignment horizontal="center" vertical="center" wrapText="1"/>
    </xf>
    <xf numFmtId="0" fontId="13" fillId="23" borderId="22" xfId="52" applyFont="1" applyFill="1" applyBorder="1" applyAlignment="1">
      <alignment horizontal="center" vertical="center" wrapText="1"/>
    </xf>
    <xf numFmtId="0" fontId="2" fillId="0" borderId="0" xfId="54" applyFont="1" applyFill="1" applyBorder="1" applyAlignment="1">
      <alignment horizontal="left" vertical="center" wrapText="1"/>
    </xf>
    <xf numFmtId="0" fontId="2" fillId="0" borderId="0" xfId="54" applyFont="1" applyFill="1" applyAlignment="1">
      <alignment horizontal="left" vertical="center" wrapText="1"/>
    </xf>
    <xf numFmtId="0" fontId="17" fillId="0" borderId="0" xfId="52" applyFont="1" applyFill="1" applyAlignment="1">
      <alignment horizontal="left" vertical="center"/>
    </xf>
    <xf numFmtId="0" fontId="2" fillId="0" borderId="16" xfId="0" applyFont="1" applyBorder="1" applyAlignment="1">
      <alignment horizontal="center"/>
    </xf>
    <xf numFmtId="0" fontId="2" fillId="0" borderId="51" xfId="0" applyFont="1" applyBorder="1" applyAlignment="1">
      <alignment horizontal="center"/>
    </xf>
    <xf numFmtId="0" fontId="2" fillId="22" borderId="59" xfId="52" applyFont="1" applyFill="1" applyBorder="1" applyAlignment="1">
      <alignment horizontal="center" vertical="center" wrapText="1"/>
    </xf>
    <xf numFmtId="0" fontId="2" fillId="22" borderId="91" xfId="52" applyFont="1" applyFill="1" applyBorder="1" applyAlignment="1">
      <alignment horizontal="center" vertical="center" wrapText="1"/>
    </xf>
    <xf numFmtId="0" fontId="2" fillId="22" borderId="63" xfId="52" applyFont="1" applyFill="1" applyBorder="1" applyAlignment="1">
      <alignment horizontal="center" vertical="center" wrapText="1"/>
    </xf>
    <xf numFmtId="0" fontId="2" fillId="22" borderId="6" xfId="52" applyFont="1" applyFill="1" applyBorder="1" applyAlignment="1">
      <alignment horizontal="center" vertical="center" wrapText="1"/>
    </xf>
    <xf numFmtId="0" fontId="2" fillId="0" borderId="45" xfId="0" applyFont="1" applyBorder="1" applyAlignment="1" applyProtection="1">
      <alignment horizontal="center" vertical="center" wrapText="1"/>
      <protection locked="0"/>
    </xf>
    <xf numFmtId="0" fontId="2" fillId="0" borderId="46" xfId="0" applyFont="1" applyBorder="1" applyAlignment="1" applyProtection="1">
      <alignment horizontal="center" vertical="center" wrapText="1"/>
      <protection locked="0"/>
    </xf>
    <xf numFmtId="0" fontId="2" fillId="22" borderId="23" xfId="0" applyFont="1" applyFill="1" applyBorder="1" applyAlignment="1">
      <alignment horizontal="center" vertical="center" wrapText="1"/>
    </xf>
    <xf numFmtId="0" fontId="2" fillId="22" borderId="92" xfId="0" applyFont="1" applyFill="1" applyBorder="1" applyAlignment="1">
      <alignment horizontal="center" vertical="center" wrapText="1"/>
    </xf>
    <xf numFmtId="0" fontId="2" fillId="0" borderId="6" xfId="0" applyFont="1" applyBorder="1" applyAlignment="1" applyProtection="1">
      <alignment horizontal="left" vertical="center" wrapText="1"/>
      <protection locked="0"/>
    </xf>
    <xf numFmtId="0" fontId="2" fillId="0" borderId="50" xfId="0" applyFont="1" applyBorder="1" applyAlignment="1" applyProtection="1">
      <alignment horizontal="left" vertical="center" wrapText="1"/>
      <protection locked="0"/>
    </xf>
    <xf numFmtId="0" fontId="2" fillId="0" borderId="73" xfId="0" applyFont="1" applyBorder="1" applyAlignment="1" applyProtection="1">
      <alignment horizontal="left" vertical="center" wrapText="1"/>
      <protection locked="0"/>
    </xf>
    <xf numFmtId="0" fontId="63" fillId="0" borderId="63" xfId="53" applyFont="1" applyFill="1" applyBorder="1" applyAlignment="1" applyProtection="1">
      <alignment horizontal="center" vertical="center" wrapText="1"/>
      <protection locked="0"/>
    </xf>
    <xf numFmtId="0" fontId="63" fillId="0" borderId="64" xfId="53" applyFont="1" applyFill="1" applyBorder="1" applyAlignment="1" applyProtection="1">
      <alignment horizontal="center" vertical="center" wrapText="1"/>
      <protection locked="0"/>
    </xf>
    <xf numFmtId="0" fontId="58" fillId="22" borderId="16" xfId="53" applyFont="1" applyFill="1" applyBorder="1" applyAlignment="1">
      <alignment horizontal="left" vertical="center" wrapText="1"/>
    </xf>
    <xf numFmtId="0" fontId="59" fillId="22" borderId="93" xfId="53" applyFont="1" applyFill="1" applyBorder="1" applyAlignment="1">
      <alignment horizontal="center" vertical="center" wrapText="1"/>
    </xf>
    <xf numFmtId="0" fontId="59" fillId="22" borderId="38" xfId="53" applyFont="1" applyFill="1" applyBorder="1" applyAlignment="1">
      <alignment horizontal="center" vertical="center" wrapText="1"/>
    </xf>
    <xf numFmtId="0" fontId="59" fillId="22" borderId="94" xfId="53" applyFont="1" applyFill="1" applyBorder="1" applyAlignment="1">
      <alignment horizontal="center" vertical="center" wrapText="1"/>
    </xf>
    <xf numFmtId="0" fontId="59" fillId="22" borderId="3" xfId="53" applyFont="1" applyFill="1" applyBorder="1" applyAlignment="1">
      <alignment horizontal="center" vertical="center" wrapText="1"/>
    </xf>
    <xf numFmtId="0" fontId="60" fillId="22" borderId="95" xfId="53" applyFont="1" applyFill="1" applyBorder="1" applyAlignment="1">
      <alignment horizontal="center"/>
    </xf>
    <xf numFmtId="0" fontId="60" fillId="22" borderId="18" xfId="53" applyFont="1" applyFill="1" applyBorder="1" applyAlignment="1">
      <alignment horizontal="center"/>
    </xf>
    <xf numFmtId="0" fontId="61" fillId="23" borderId="81" xfId="53" applyFont="1" applyFill="1" applyBorder="1" applyAlignment="1">
      <alignment horizontal="center" vertical="center"/>
    </xf>
    <xf numFmtId="0" fontId="62" fillId="23" borderId="81" xfId="53" applyFont="1" applyFill="1" applyBorder="1" applyAlignment="1">
      <alignment horizontal="center" vertical="center"/>
    </xf>
    <xf numFmtId="0" fontId="65" fillId="23" borderId="20" xfId="53" applyFont="1" applyFill="1" applyBorder="1" applyAlignment="1">
      <alignment horizontal="center"/>
    </xf>
    <xf numFmtId="0" fontId="65" fillId="23" borderId="90" xfId="53" applyFont="1" applyFill="1" applyBorder="1" applyAlignment="1">
      <alignment horizontal="center"/>
    </xf>
    <xf numFmtId="0" fontId="60" fillId="22" borderId="96" xfId="53" applyFont="1" applyFill="1" applyBorder="1" applyAlignment="1">
      <alignment horizontal="center" vertical="center"/>
    </xf>
    <xf numFmtId="0" fontId="60" fillId="22" borderId="60" xfId="53" applyFont="1" applyFill="1" applyBorder="1" applyAlignment="1">
      <alignment horizontal="center" vertical="center"/>
    </xf>
    <xf numFmtId="0" fontId="13" fillId="23" borderId="59" xfId="53" applyFont="1" applyFill="1" applyBorder="1" applyAlignment="1">
      <alignment horizontal="center" vertical="center"/>
    </xf>
    <xf numFmtId="0" fontId="13" fillId="23" borderId="25" xfId="53" applyFont="1" applyFill="1" applyBorder="1" applyAlignment="1">
      <alignment horizontal="center" vertical="center"/>
    </xf>
    <xf numFmtId="0" fontId="13" fillId="23" borderId="63" xfId="53" applyFont="1" applyFill="1" applyBorder="1" applyAlignment="1">
      <alignment horizontal="center" vertical="center"/>
    </xf>
    <xf numFmtId="0" fontId="13" fillId="23" borderId="64" xfId="53" applyFont="1" applyFill="1" applyBorder="1" applyAlignment="1">
      <alignment horizontal="center" vertical="center"/>
    </xf>
    <xf numFmtId="0" fontId="63" fillId="0" borderId="63" xfId="53" applyFont="1" applyBorder="1" applyAlignment="1" applyProtection="1">
      <alignment horizontal="center" vertical="center" wrapText="1"/>
      <protection locked="0"/>
    </xf>
    <xf numFmtId="0" fontId="63" fillId="0" borderId="64" xfId="53" applyFont="1" applyBorder="1" applyAlignment="1" applyProtection="1">
      <alignment horizontal="center" vertical="center" wrapText="1"/>
      <protection locked="0"/>
    </xf>
    <xf numFmtId="0" fontId="63" fillId="0" borderId="20" xfId="53" applyFont="1" applyBorder="1" applyAlignment="1">
      <alignment horizontal="center" vertical="center" wrapText="1"/>
    </xf>
    <xf numFmtId="0" fontId="63" fillId="0" borderId="22" xfId="53" applyFont="1" applyBorder="1" applyAlignment="1">
      <alignment horizontal="center" vertical="center" wrapText="1"/>
    </xf>
    <xf numFmtId="0" fontId="17" fillId="22" borderId="50" xfId="0" applyFont="1" applyFill="1" applyBorder="1" applyAlignment="1">
      <alignment horizontal="center" vertical="center"/>
    </xf>
    <xf numFmtId="0" fontId="17" fillId="22" borderId="16" xfId="0" applyFont="1" applyFill="1" applyBorder="1" applyAlignment="1">
      <alignment horizontal="center" vertical="center"/>
    </xf>
    <xf numFmtId="0" fontId="17" fillId="22" borderId="20" xfId="0" applyFont="1" applyFill="1" applyBorder="1" applyAlignment="1">
      <alignment horizontal="left" vertical="center"/>
    </xf>
    <xf numFmtId="0" fontId="17" fillId="22" borderId="21" xfId="0" applyFont="1" applyFill="1" applyBorder="1" applyAlignment="1">
      <alignment horizontal="left" vertical="center"/>
    </xf>
    <xf numFmtId="0" fontId="17" fillId="22" borderId="22" xfId="0" applyFont="1" applyFill="1" applyBorder="1" applyAlignment="1">
      <alignment horizontal="left" vertical="center"/>
    </xf>
    <xf numFmtId="0" fontId="2" fillId="0" borderId="4" xfId="50" applyFont="1" applyBorder="1" applyAlignment="1">
      <alignment horizontal="center" vertical="center" wrapText="1"/>
    </xf>
    <xf numFmtId="0" fontId="2" fillId="0" borderId="13" xfId="50" applyFont="1" applyBorder="1" applyAlignment="1">
      <alignment horizontal="center" vertical="center" wrapText="1"/>
    </xf>
    <xf numFmtId="0" fontId="2" fillId="0" borderId="64" xfId="50" applyFont="1" applyBorder="1" applyAlignment="1">
      <alignment horizontal="center" vertical="center" wrapText="1"/>
    </xf>
    <xf numFmtId="0" fontId="2" fillId="0" borderId="63" xfId="50" applyFont="1" applyBorder="1" applyAlignment="1">
      <alignment horizontal="center" vertical="center" wrapText="1"/>
    </xf>
    <xf numFmtId="0" fontId="2" fillId="0" borderId="6" xfId="50" applyFont="1" applyBorder="1" applyAlignment="1">
      <alignment horizontal="center" vertical="center" wrapText="1"/>
    </xf>
    <xf numFmtId="0" fontId="8" fillId="0" borderId="0" xfId="50" applyFont="1" applyFill="1" applyBorder="1" applyAlignment="1">
      <alignment horizontal="center" vertical="center" textRotation="90" wrapText="1"/>
    </xf>
    <xf numFmtId="0" fontId="18" fillId="0" borderId="0" xfId="50" applyFont="1" applyFill="1" applyBorder="1" applyAlignment="1">
      <alignment horizontal="center" vertical="center"/>
    </xf>
    <xf numFmtId="0" fontId="8" fillId="0" borderId="0" xfId="50" applyFont="1" applyFill="1" applyBorder="1" applyAlignment="1">
      <alignment horizontal="center" vertical="center" textRotation="90"/>
    </xf>
    <xf numFmtId="0" fontId="8" fillId="0" borderId="92" xfId="50" applyFont="1" applyFill="1" applyBorder="1" applyAlignment="1">
      <alignment horizontal="center" vertical="center" wrapText="1"/>
    </xf>
    <xf numFmtId="0" fontId="8" fillId="0" borderId="24" xfId="50" applyFont="1" applyFill="1" applyBorder="1" applyAlignment="1">
      <alignment horizontal="center" vertical="center" wrapText="1"/>
    </xf>
    <xf numFmtId="0" fontId="8" fillId="0" borderId="1" xfId="50" applyFont="1" applyFill="1" applyBorder="1" applyAlignment="1">
      <alignment horizontal="center" vertical="center" wrapText="1"/>
    </xf>
    <xf numFmtId="0" fontId="8" fillId="0" borderId="44" xfId="50" applyFont="1" applyFill="1" applyBorder="1" applyAlignment="1">
      <alignment horizontal="center" vertical="center" wrapText="1"/>
    </xf>
    <xf numFmtId="0" fontId="2" fillId="0" borderId="23" xfId="50" applyFont="1" applyFill="1" applyBorder="1" applyAlignment="1">
      <alignment horizontal="left" vertical="center" wrapText="1"/>
    </xf>
    <xf numFmtId="0" fontId="2" fillId="0" borderId="92" xfId="50" applyFont="1" applyFill="1" applyBorder="1" applyAlignment="1">
      <alignment horizontal="left" vertical="center" wrapText="1"/>
    </xf>
    <xf numFmtId="0" fontId="2" fillId="0" borderId="43" xfId="50" applyFont="1" applyFill="1" applyBorder="1" applyAlignment="1">
      <alignment horizontal="left" vertical="center" wrapText="1"/>
    </xf>
    <xf numFmtId="0" fontId="2" fillId="0" borderId="1" xfId="50" applyFont="1" applyFill="1" applyBorder="1" applyAlignment="1">
      <alignment horizontal="left" vertical="center" wrapText="1"/>
    </xf>
    <xf numFmtId="0" fontId="2" fillId="0" borderId="1" xfId="50" applyFont="1" applyFill="1" applyBorder="1" applyAlignment="1">
      <alignment horizontal="center" vertical="center" wrapText="1"/>
    </xf>
    <xf numFmtId="0" fontId="2" fillId="0" borderId="44" xfId="50" applyFont="1" applyFill="1" applyBorder="1" applyAlignment="1">
      <alignment horizontal="center" vertical="center" wrapText="1"/>
    </xf>
    <xf numFmtId="0" fontId="2" fillId="0" borderId="63" xfId="50" applyFont="1" applyFill="1" applyBorder="1" applyAlignment="1">
      <alignment vertical="top" wrapText="1"/>
    </xf>
    <xf numFmtId="0" fontId="2" fillId="0" borderId="13" xfId="50" applyFont="1" applyFill="1" applyBorder="1" applyAlignment="1">
      <alignment vertical="top" wrapText="1"/>
    </xf>
    <xf numFmtId="0" fontId="2" fillId="0" borderId="64" xfId="50" applyFont="1" applyFill="1" applyBorder="1" applyAlignment="1">
      <alignment vertical="top" wrapText="1"/>
    </xf>
    <xf numFmtId="0" fontId="2" fillId="0" borderId="45" xfId="50" applyFont="1" applyFill="1" applyBorder="1" applyAlignment="1">
      <alignment horizontal="left" vertical="top" wrapText="1"/>
    </xf>
    <xf numFmtId="0" fontId="2" fillId="0" borderId="46" xfId="50" applyFont="1" applyFill="1" applyBorder="1" applyAlignment="1">
      <alignment horizontal="left" vertical="top"/>
    </xf>
    <xf numFmtId="0" fontId="2" fillId="0" borderId="47" xfId="50" applyFont="1" applyFill="1" applyBorder="1" applyAlignment="1">
      <alignment horizontal="left" vertical="top"/>
    </xf>
    <xf numFmtId="0" fontId="2" fillId="0" borderId="43" xfId="50" applyFont="1" applyFill="1" applyBorder="1" applyAlignment="1">
      <alignment horizontal="left" vertical="top" wrapText="1"/>
    </xf>
    <xf numFmtId="0" fontId="2" fillId="0" borderId="1" xfId="50" applyFont="1" applyFill="1" applyBorder="1" applyAlignment="1">
      <alignment horizontal="left" vertical="top" wrapText="1"/>
    </xf>
    <xf numFmtId="0" fontId="2" fillId="0" borderId="44" xfId="50" applyFont="1" applyFill="1" applyBorder="1" applyAlignment="1">
      <alignment horizontal="left" vertical="top" wrapText="1"/>
    </xf>
    <xf numFmtId="0" fontId="2" fillId="0" borderId="92" xfId="50" applyFont="1" applyBorder="1" applyAlignment="1">
      <alignment horizontal="center" vertical="center" wrapText="1"/>
    </xf>
    <xf numFmtId="0" fontId="2" fillId="0" borderId="24" xfId="50" applyFont="1" applyBorder="1" applyAlignment="1">
      <alignment horizontal="center" vertical="center" wrapText="1"/>
    </xf>
    <xf numFmtId="0" fontId="2" fillId="0" borderId="23" xfId="50" applyFont="1" applyBorder="1" applyAlignment="1">
      <alignment horizontal="center" vertical="center" wrapText="1"/>
    </xf>
    <xf numFmtId="0" fontId="2" fillId="0" borderId="82" xfId="50" applyFont="1" applyBorder="1" applyAlignment="1">
      <alignment horizontal="center" vertical="center" wrapText="1"/>
    </xf>
    <xf numFmtId="0" fontId="2" fillId="0" borderId="2" xfId="50" applyFont="1" applyBorder="1" applyAlignment="1">
      <alignment horizontal="center" vertical="center" wrapText="1"/>
    </xf>
    <xf numFmtId="0" fontId="2" fillId="0" borderId="12" xfId="50" applyFont="1" applyBorder="1" applyAlignment="1">
      <alignment horizontal="center" vertical="center" wrapText="1"/>
    </xf>
    <xf numFmtId="0" fontId="2" fillId="0" borderId="11" xfId="50" applyFont="1" applyBorder="1" applyAlignment="1">
      <alignment horizontal="center" vertical="center" wrapText="1"/>
    </xf>
    <xf numFmtId="0" fontId="2" fillId="0" borderId="40" xfId="50" applyFont="1" applyBorder="1" applyAlignment="1">
      <alignment horizontal="center" vertical="center" wrapText="1"/>
    </xf>
    <xf numFmtId="0" fontId="2" fillId="0" borderId="67" xfId="50" applyFont="1" applyBorder="1" applyAlignment="1">
      <alignment horizontal="center" vertical="center" wrapText="1"/>
    </xf>
    <xf numFmtId="0" fontId="2" fillId="0" borderId="48" xfId="50" applyFont="1" applyBorder="1" applyAlignment="1">
      <alignment horizontal="center" vertical="center" wrapText="1"/>
    </xf>
    <xf numFmtId="0" fontId="2" fillId="0" borderId="80" xfId="50" applyFont="1" applyBorder="1" applyAlignment="1">
      <alignment horizontal="center" vertical="center" wrapText="1"/>
    </xf>
    <xf numFmtId="0" fontId="2" fillId="0" borderId="78" xfId="50" applyFont="1" applyBorder="1" applyAlignment="1">
      <alignment horizontal="center" vertical="center" wrapText="1"/>
    </xf>
    <xf numFmtId="0" fontId="2" fillId="0" borderId="49" xfId="50" applyFont="1" applyBorder="1" applyAlignment="1">
      <alignment horizontal="center" vertical="center" wrapText="1"/>
    </xf>
    <xf numFmtId="0" fontId="17" fillId="22" borderId="16" xfId="0" applyFont="1" applyFill="1" applyBorder="1" applyAlignment="1">
      <alignment horizontal="left" vertical="center"/>
    </xf>
    <xf numFmtId="0" fontId="2" fillId="0" borderId="41" xfId="0" applyFont="1" applyFill="1" applyBorder="1" applyAlignment="1">
      <alignment horizontal="center"/>
    </xf>
    <xf numFmtId="0" fontId="2" fillId="0" borderId="0" xfId="0" applyFont="1" applyFill="1" applyBorder="1" applyAlignment="1">
      <alignment horizontal="center"/>
    </xf>
    <xf numFmtId="0" fontId="2" fillId="0" borderId="42" xfId="0" applyFont="1" applyFill="1" applyBorder="1" applyAlignment="1">
      <alignment horizontal="center"/>
    </xf>
    <xf numFmtId="0" fontId="2" fillId="0" borderId="17" xfId="0" applyFont="1" applyFill="1" applyBorder="1" applyAlignment="1">
      <alignment horizontal="center"/>
    </xf>
    <xf numFmtId="0" fontId="2" fillId="0" borderId="18" xfId="0" applyFont="1" applyFill="1" applyBorder="1" applyAlignment="1">
      <alignment horizontal="center"/>
    </xf>
    <xf numFmtId="0" fontId="2" fillId="0" borderId="19" xfId="0" applyFont="1" applyFill="1" applyBorder="1" applyAlignment="1">
      <alignment horizontal="center"/>
    </xf>
    <xf numFmtId="0" fontId="2" fillId="0" borderId="50" xfId="0" applyFont="1" applyFill="1" applyBorder="1" applyAlignment="1">
      <alignment horizontal="center"/>
    </xf>
    <xf numFmtId="0" fontId="2" fillId="0" borderId="16" xfId="0" applyFont="1" applyFill="1" applyBorder="1" applyAlignment="1">
      <alignment horizontal="center"/>
    </xf>
    <xf numFmtId="0" fontId="2" fillId="0" borderId="51" xfId="0" applyFont="1" applyFill="1" applyBorder="1" applyAlignment="1">
      <alignment horizontal="center"/>
    </xf>
    <xf numFmtId="0" fontId="85" fillId="0" borderId="106" xfId="0" applyFont="1" applyBorder="1" applyAlignment="1">
      <alignment horizontal="center" vertical="center" wrapText="1"/>
    </xf>
    <xf numFmtId="0" fontId="85" fillId="0" borderId="109" xfId="0" applyFont="1" applyBorder="1" applyAlignment="1">
      <alignment horizontal="center" vertical="center" wrapText="1"/>
    </xf>
    <xf numFmtId="0" fontId="85" fillId="0" borderId="110" xfId="0" applyFont="1" applyBorder="1" applyAlignment="1">
      <alignment horizontal="center" vertical="center" wrapText="1"/>
    </xf>
    <xf numFmtId="0" fontId="85" fillId="0" borderId="106" xfId="0" applyFont="1" applyBorder="1" applyAlignment="1">
      <alignment vertical="center" wrapText="1"/>
    </xf>
    <xf numFmtId="0" fontId="85" fillId="0" borderId="109" xfId="0" applyFont="1" applyBorder="1" applyAlignment="1">
      <alignment vertical="center" wrapText="1"/>
    </xf>
    <xf numFmtId="0" fontId="85" fillId="0" borderId="107" xfId="0" applyFont="1" applyBorder="1" applyAlignment="1">
      <alignment vertical="center" wrapText="1"/>
    </xf>
    <xf numFmtId="0" fontId="84" fillId="0" borderId="106" xfId="0" applyFont="1" applyBorder="1" applyAlignment="1">
      <alignment horizontal="center" vertical="center" wrapText="1"/>
    </xf>
    <xf numFmtId="0" fontId="84" fillId="0" borderId="109" xfId="0" applyFont="1" applyBorder="1" applyAlignment="1">
      <alignment horizontal="center" vertical="center" wrapText="1"/>
    </xf>
    <xf numFmtId="0" fontId="84" fillId="0" borderId="107" xfId="0" applyFont="1" applyBorder="1" applyAlignment="1">
      <alignment horizontal="center" vertical="center" wrapText="1"/>
    </xf>
    <xf numFmtId="0" fontId="79" fillId="0" borderId="0" xfId="0" applyFont="1" applyAlignment="1">
      <alignment horizontal="left" wrapText="1"/>
    </xf>
    <xf numFmtId="0" fontId="0" fillId="0" borderId="0" xfId="0" applyAlignment="1">
      <alignment horizontal="left"/>
    </xf>
    <xf numFmtId="0" fontId="84" fillId="27" borderId="106" xfId="0" applyFont="1" applyFill="1" applyBorder="1" applyAlignment="1">
      <alignment horizontal="center" vertical="center" wrapText="1"/>
    </xf>
    <xf numFmtId="0" fontId="84" fillId="27" borderId="107" xfId="0" applyFont="1" applyFill="1" applyBorder="1" applyAlignment="1">
      <alignment horizontal="center" vertical="center" wrapText="1"/>
    </xf>
    <xf numFmtId="0" fontId="85" fillId="0" borderId="107" xfId="0" applyFont="1" applyBorder="1" applyAlignment="1">
      <alignment horizontal="center" vertical="center" wrapText="1"/>
    </xf>
    <xf numFmtId="0" fontId="84" fillId="0" borderId="106" xfId="0" applyFont="1" applyBorder="1" applyAlignment="1">
      <alignment vertical="center" wrapText="1"/>
    </xf>
    <xf numFmtId="0" fontId="84" fillId="0" borderId="109" xfId="0" applyFont="1" applyBorder="1" applyAlignment="1">
      <alignment vertical="center" wrapText="1"/>
    </xf>
    <xf numFmtId="0" fontId="84" fillId="0" borderId="107" xfId="0" applyFont="1" applyBorder="1" applyAlignment="1">
      <alignment vertical="center" wrapText="1"/>
    </xf>
    <xf numFmtId="0" fontId="85" fillId="0" borderId="116" xfId="0" applyFont="1" applyBorder="1" applyAlignment="1">
      <alignment horizontal="center" vertical="center" wrapText="1"/>
    </xf>
    <xf numFmtId="0" fontId="84" fillId="11" borderId="106" xfId="0" applyFont="1" applyFill="1" applyBorder="1" applyAlignment="1">
      <alignment horizontal="center" vertical="center" wrapText="1"/>
    </xf>
    <xf numFmtId="0" fontId="84" fillId="11" borderId="107" xfId="0" applyFont="1" applyFill="1" applyBorder="1" applyAlignment="1">
      <alignment horizontal="center" vertical="center" wrapText="1"/>
    </xf>
  </cellXfs>
  <cellStyles count="56">
    <cellStyle name="Comma 2" xfId="51"/>
    <cellStyle name="Currency 2" xfId="1"/>
    <cellStyle name="Currency 2 2" xfId="2"/>
    <cellStyle name="Hyperlink" xfId="55" builtinId="8"/>
    <cellStyle name="Hyperlink 10" xfId="3"/>
    <cellStyle name="Hyperlink 11" xfId="4"/>
    <cellStyle name="Hyperlink 12" xfId="5"/>
    <cellStyle name="Hyperlink 13" xfId="6"/>
    <cellStyle name="Hyperlink 14" xfId="7"/>
    <cellStyle name="Hyperlink 15" xfId="8"/>
    <cellStyle name="Hyperlink 16" xfId="9"/>
    <cellStyle name="Hyperlink 17" xfId="10"/>
    <cellStyle name="Hyperlink 18" xfId="11"/>
    <cellStyle name="Hyperlink 19" xfId="12"/>
    <cellStyle name="Hyperlink 2" xfId="13"/>
    <cellStyle name="Hyperlink 20" xfId="14"/>
    <cellStyle name="Hyperlink 21" xfId="15"/>
    <cellStyle name="Hyperlink 22" xfId="16"/>
    <cellStyle name="Hyperlink 23" xfId="17"/>
    <cellStyle name="Hyperlink 24" xfId="18"/>
    <cellStyle name="Hyperlink 25" xfId="19"/>
    <cellStyle name="Hyperlink 26" xfId="20"/>
    <cellStyle name="Hyperlink 27" xfId="21"/>
    <cellStyle name="Hyperlink 3" xfId="22"/>
    <cellStyle name="Hyperlink 4" xfId="23"/>
    <cellStyle name="Hyperlink 5" xfId="24"/>
    <cellStyle name="Hyperlink 6" xfId="25"/>
    <cellStyle name="Hyperlink 7" xfId="26"/>
    <cellStyle name="Hyperlink 8" xfId="27"/>
    <cellStyle name="Hyperlink 9" xfId="28"/>
    <cellStyle name="Hyperlink_00 Izvod GPR  2010-20111" xfId="29"/>
    <cellStyle name="Normal" xfId="0" builtinId="0"/>
    <cellStyle name="Normal 2" xfId="30"/>
    <cellStyle name="Normal 3" xfId="50"/>
    <cellStyle name="Normal_05_00 Izvod GPR  2010-20111" xfId="37"/>
    <cellStyle name="Normal_06" xfId="38"/>
    <cellStyle name="Normal_07" xfId="39"/>
    <cellStyle name="Normal_12" xfId="54"/>
    <cellStyle name="Normal_13" xfId="40"/>
    <cellStyle name="Normal_13_00 Izvod GPR  2010-20111" xfId="41"/>
    <cellStyle name="Normal_13_00 Izvod GPR 31.7.9" xfId="42"/>
    <cellStyle name="Normal_14" xfId="43"/>
    <cellStyle name="Normal_14_00 Izvod GPR  2010-20111" xfId="44"/>
    <cellStyle name="Normal_14_00 Izvod GPR 2009-2010" xfId="36"/>
    <cellStyle name="Normal_15" xfId="52"/>
    <cellStyle name="Normal_16" xfId="31"/>
    <cellStyle name="Normal_16 2" xfId="49"/>
    <cellStyle name="Normal_16_00 Izvod GPR  2010-20111" xfId="45"/>
    <cellStyle name="Normal_16_00 Izvod GPR 31.7.9" xfId="46"/>
    <cellStyle name="Normal_16_Copy of 00 Finansiranje   20.7.2009" xfId="32"/>
    <cellStyle name="Normal_17" xfId="47"/>
    <cellStyle name="Normal_18" xfId="48"/>
    <cellStyle name="Normal_pl-40-06-2002_Izvod GP-06 (27.09)" xfId="33"/>
    <cellStyle name="Normal_Plata tab-V-2005 2" xfId="34"/>
    <cellStyle name="Normal_Plata tab-V-2005_Copy of 00 Finansiranje   20.7.2009" xfId="35"/>
    <cellStyle name="Normal_za GPRS" xfId="53"/>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DDDDDD"/>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ss62@skolers.org"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mailto:SADR@AJI%20PROGRAMA"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mailto:SADR@AJI%20PROGRAMA"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mailto:SADR@AJI%20PROGRAMA"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mailto:SADR@AJI%20PROGRAMA"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mailto:SADR@AJI%20PROGRAMA"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mailto:SADR@AJI%20PROGRAMA"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mailto:SADR@AJI%20PROGRAMA"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mailto:SADR@AJI%20PROGRAMA" TargetMode="External"/></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mailto:SADR@AJI%20PROGRAMA" TargetMode="External"/></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R47"/>
  <sheetViews>
    <sheetView showZeros="0" zoomScaleNormal="100" workbookViewId="0">
      <selection activeCell="J45" sqref="J45"/>
    </sheetView>
  </sheetViews>
  <sheetFormatPr defaultRowHeight="12.75"/>
  <cols>
    <col min="1" max="1" width="5.83203125" style="53" customWidth="1"/>
    <col min="2" max="2" width="3.83203125" style="53" customWidth="1"/>
    <col min="3" max="7" width="6.83203125" style="53" customWidth="1"/>
    <col min="8" max="11" width="4.83203125" style="53" customWidth="1"/>
    <col min="12" max="18" width="6.83203125" style="53" customWidth="1"/>
    <col min="19" max="256" width="9.33203125" style="53"/>
    <col min="257" max="257" width="5.83203125" style="53" customWidth="1"/>
    <col min="258" max="258" width="3.83203125" style="53" customWidth="1"/>
    <col min="259" max="263" width="6.83203125" style="53" customWidth="1"/>
    <col min="264" max="267" width="4.83203125" style="53" customWidth="1"/>
    <col min="268" max="274" width="6.83203125" style="53" customWidth="1"/>
    <col min="275" max="512" width="9.33203125" style="53"/>
    <col min="513" max="513" width="5.83203125" style="53" customWidth="1"/>
    <col min="514" max="514" width="3.83203125" style="53" customWidth="1"/>
    <col min="515" max="519" width="6.83203125" style="53" customWidth="1"/>
    <col min="520" max="523" width="4.83203125" style="53" customWidth="1"/>
    <col min="524" max="530" width="6.83203125" style="53" customWidth="1"/>
    <col min="531" max="768" width="9.33203125" style="53"/>
    <col min="769" max="769" width="5.83203125" style="53" customWidth="1"/>
    <col min="770" max="770" width="3.83203125" style="53" customWidth="1"/>
    <col min="771" max="775" width="6.83203125" style="53" customWidth="1"/>
    <col min="776" max="779" width="4.83203125" style="53" customWidth="1"/>
    <col min="780" max="786" width="6.83203125" style="53" customWidth="1"/>
    <col min="787" max="1024" width="9.33203125" style="53"/>
    <col min="1025" max="1025" width="5.83203125" style="53" customWidth="1"/>
    <col min="1026" max="1026" width="3.83203125" style="53" customWidth="1"/>
    <col min="1027" max="1031" width="6.83203125" style="53" customWidth="1"/>
    <col min="1032" max="1035" width="4.83203125" style="53" customWidth="1"/>
    <col min="1036" max="1042" width="6.83203125" style="53" customWidth="1"/>
    <col min="1043" max="1280" width="9.33203125" style="53"/>
    <col min="1281" max="1281" width="5.83203125" style="53" customWidth="1"/>
    <col min="1282" max="1282" width="3.83203125" style="53" customWidth="1"/>
    <col min="1283" max="1287" width="6.83203125" style="53" customWidth="1"/>
    <col min="1288" max="1291" width="4.83203125" style="53" customWidth="1"/>
    <col min="1292" max="1298" width="6.83203125" style="53" customWidth="1"/>
    <col min="1299" max="1536" width="9.33203125" style="53"/>
    <col min="1537" max="1537" width="5.83203125" style="53" customWidth="1"/>
    <col min="1538" max="1538" width="3.83203125" style="53" customWidth="1"/>
    <col min="1539" max="1543" width="6.83203125" style="53" customWidth="1"/>
    <col min="1544" max="1547" width="4.83203125" style="53" customWidth="1"/>
    <col min="1548" max="1554" width="6.83203125" style="53" customWidth="1"/>
    <col min="1555" max="1792" width="9.33203125" style="53"/>
    <col min="1793" max="1793" width="5.83203125" style="53" customWidth="1"/>
    <col min="1794" max="1794" width="3.83203125" style="53" customWidth="1"/>
    <col min="1795" max="1799" width="6.83203125" style="53" customWidth="1"/>
    <col min="1800" max="1803" width="4.83203125" style="53" customWidth="1"/>
    <col min="1804" max="1810" width="6.83203125" style="53" customWidth="1"/>
    <col min="1811" max="2048" width="9.33203125" style="53"/>
    <col min="2049" max="2049" width="5.83203125" style="53" customWidth="1"/>
    <col min="2050" max="2050" width="3.83203125" style="53" customWidth="1"/>
    <col min="2051" max="2055" width="6.83203125" style="53" customWidth="1"/>
    <col min="2056" max="2059" width="4.83203125" style="53" customWidth="1"/>
    <col min="2060" max="2066" width="6.83203125" style="53" customWidth="1"/>
    <col min="2067" max="2304" width="9.33203125" style="53"/>
    <col min="2305" max="2305" width="5.83203125" style="53" customWidth="1"/>
    <col min="2306" max="2306" width="3.83203125" style="53" customWidth="1"/>
    <col min="2307" max="2311" width="6.83203125" style="53" customWidth="1"/>
    <col min="2312" max="2315" width="4.83203125" style="53" customWidth="1"/>
    <col min="2316" max="2322" width="6.83203125" style="53" customWidth="1"/>
    <col min="2323" max="2560" width="9.33203125" style="53"/>
    <col min="2561" max="2561" width="5.83203125" style="53" customWidth="1"/>
    <col min="2562" max="2562" width="3.83203125" style="53" customWidth="1"/>
    <col min="2563" max="2567" width="6.83203125" style="53" customWidth="1"/>
    <col min="2568" max="2571" width="4.83203125" style="53" customWidth="1"/>
    <col min="2572" max="2578" width="6.83203125" style="53" customWidth="1"/>
    <col min="2579" max="2816" width="9.33203125" style="53"/>
    <col min="2817" max="2817" width="5.83203125" style="53" customWidth="1"/>
    <col min="2818" max="2818" width="3.83203125" style="53" customWidth="1"/>
    <col min="2819" max="2823" width="6.83203125" style="53" customWidth="1"/>
    <col min="2824" max="2827" width="4.83203125" style="53" customWidth="1"/>
    <col min="2828" max="2834" width="6.83203125" style="53" customWidth="1"/>
    <col min="2835" max="3072" width="9.33203125" style="53"/>
    <col min="3073" max="3073" width="5.83203125" style="53" customWidth="1"/>
    <col min="3074" max="3074" width="3.83203125" style="53" customWidth="1"/>
    <col min="3075" max="3079" width="6.83203125" style="53" customWidth="1"/>
    <col min="3080" max="3083" width="4.83203125" style="53" customWidth="1"/>
    <col min="3084" max="3090" width="6.83203125" style="53" customWidth="1"/>
    <col min="3091" max="3328" width="9.33203125" style="53"/>
    <col min="3329" max="3329" width="5.83203125" style="53" customWidth="1"/>
    <col min="3330" max="3330" width="3.83203125" style="53" customWidth="1"/>
    <col min="3331" max="3335" width="6.83203125" style="53" customWidth="1"/>
    <col min="3336" max="3339" width="4.83203125" style="53" customWidth="1"/>
    <col min="3340" max="3346" width="6.83203125" style="53" customWidth="1"/>
    <col min="3347" max="3584" width="9.33203125" style="53"/>
    <col min="3585" max="3585" width="5.83203125" style="53" customWidth="1"/>
    <col min="3586" max="3586" width="3.83203125" style="53" customWidth="1"/>
    <col min="3587" max="3591" width="6.83203125" style="53" customWidth="1"/>
    <col min="3592" max="3595" width="4.83203125" style="53" customWidth="1"/>
    <col min="3596" max="3602" width="6.83203125" style="53" customWidth="1"/>
    <col min="3603" max="3840" width="9.33203125" style="53"/>
    <col min="3841" max="3841" width="5.83203125" style="53" customWidth="1"/>
    <col min="3842" max="3842" width="3.83203125" style="53" customWidth="1"/>
    <col min="3843" max="3847" width="6.83203125" style="53" customWidth="1"/>
    <col min="3848" max="3851" width="4.83203125" style="53" customWidth="1"/>
    <col min="3852" max="3858" width="6.83203125" style="53" customWidth="1"/>
    <col min="3859" max="4096" width="9.33203125" style="53"/>
    <col min="4097" max="4097" width="5.83203125" style="53" customWidth="1"/>
    <col min="4098" max="4098" width="3.83203125" style="53" customWidth="1"/>
    <col min="4099" max="4103" width="6.83203125" style="53" customWidth="1"/>
    <col min="4104" max="4107" width="4.83203125" style="53" customWidth="1"/>
    <col min="4108" max="4114" width="6.83203125" style="53" customWidth="1"/>
    <col min="4115" max="4352" width="9.33203125" style="53"/>
    <col min="4353" max="4353" width="5.83203125" style="53" customWidth="1"/>
    <col min="4354" max="4354" width="3.83203125" style="53" customWidth="1"/>
    <col min="4355" max="4359" width="6.83203125" style="53" customWidth="1"/>
    <col min="4360" max="4363" width="4.83203125" style="53" customWidth="1"/>
    <col min="4364" max="4370" width="6.83203125" style="53" customWidth="1"/>
    <col min="4371" max="4608" width="9.33203125" style="53"/>
    <col min="4609" max="4609" width="5.83203125" style="53" customWidth="1"/>
    <col min="4610" max="4610" width="3.83203125" style="53" customWidth="1"/>
    <col min="4611" max="4615" width="6.83203125" style="53" customWidth="1"/>
    <col min="4616" max="4619" width="4.83203125" style="53" customWidth="1"/>
    <col min="4620" max="4626" width="6.83203125" style="53" customWidth="1"/>
    <col min="4627" max="4864" width="9.33203125" style="53"/>
    <col min="4865" max="4865" width="5.83203125" style="53" customWidth="1"/>
    <col min="4866" max="4866" width="3.83203125" style="53" customWidth="1"/>
    <col min="4867" max="4871" width="6.83203125" style="53" customWidth="1"/>
    <col min="4872" max="4875" width="4.83203125" style="53" customWidth="1"/>
    <col min="4876" max="4882" width="6.83203125" style="53" customWidth="1"/>
    <col min="4883" max="5120" width="9.33203125" style="53"/>
    <col min="5121" max="5121" width="5.83203125" style="53" customWidth="1"/>
    <col min="5122" max="5122" width="3.83203125" style="53" customWidth="1"/>
    <col min="5123" max="5127" width="6.83203125" style="53" customWidth="1"/>
    <col min="5128" max="5131" width="4.83203125" style="53" customWidth="1"/>
    <col min="5132" max="5138" width="6.83203125" style="53" customWidth="1"/>
    <col min="5139" max="5376" width="9.33203125" style="53"/>
    <col min="5377" max="5377" width="5.83203125" style="53" customWidth="1"/>
    <col min="5378" max="5378" width="3.83203125" style="53" customWidth="1"/>
    <col min="5379" max="5383" width="6.83203125" style="53" customWidth="1"/>
    <col min="5384" max="5387" width="4.83203125" style="53" customWidth="1"/>
    <col min="5388" max="5394" width="6.83203125" style="53" customWidth="1"/>
    <col min="5395" max="5632" width="9.33203125" style="53"/>
    <col min="5633" max="5633" width="5.83203125" style="53" customWidth="1"/>
    <col min="5634" max="5634" width="3.83203125" style="53" customWidth="1"/>
    <col min="5635" max="5639" width="6.83203125" style="53" customWidth="1"/>
    <col min="5640" max="5643" width="4.83203125" style="53" customWidth="1"/>
    <col min="5644" max="5650" width="6.83203125" style="53" customWidth="1"/>
    <col min="5651" max="5888" width="9.33203125" style="53"/>
    <col min="5889" max="5889" width="5.83203125" style="53" customWidth="1"/>
    <col min="5890" max="5890" width="3.83203125" style="53" customWidth="1"/>
    <col min="5891" max="5895" width="6.83203125" style="53" customWidth="1"/>
    <col min="5896" max="5899" width="4.83203125" style="53" customWidth="1"/>
    <col min="5900" max="5906" width="6.83203125" style="53" customWidth="1"/>
    <col min="5907" max="6144" width="9.33203125" style="53"/>
    <col min="6145" max="6145" width="5.83203125" style="53" customWidth="1"/>
    <col min="6146" max="6146" width="3.83203125" style="53" customWidth="1"/>
    <col min="6147" max="6151" width="6.83203125" style="53" customWidth="1"/>
    <col min="6152" max="6155" width="4.83203125" style="53" customWidth="1"/>
    <col min="6156" max="6162" width="6.83203125" style="53" customWidth="1"/>
    <col min="6163" max="6400" width="9.33203125" style="53"/>
    <col min="6401" max="6401" width="5.83203125" style="53" customWidth="1"/>
    <col min="6402" max="6402" width="3.83203125" style="53" customWidth="1"/>
    <col min="6403" max="6407" width="6.83203125" style="53" customWidth="1"/>
    <col min="6408" max="6411" width="4.83203125" style="53" customWidth="1"/>
    <col min="6412" max="6418" width="6.83203125" style="53" customWidth="1"/>
    <col min="6419" max="6656" width="9.33203125" style="53"/>
    <col min="6657" max="6657" width="5.83203125" style="53" customWidth="1"/>
    <col min="6658" max="6658" width="3.83203125" style="53" customWidth="1"/>
    <col min="6659" max="6663" width="6.83203125" style="53" customWidth="1"/>
    <col min="6664" max="6667" width="4.83203125" style="53" customWidth="1"/>
    <col min="6668" max="6674" width="6.83203125" style="53" customWidth="1"/>
    <col min="6675" max="6912" width="9.33203125" style="53"/>
    <col min="6913" max="6913" width="5.83203125" style="53" customWidth="1"/>
    <col min="6914" max="6914" width="3.83203125" style="53" customWidth="1"/>
    <col min="6915" max="6919" width="6.83203125" style="53" customWidth="1"/>
    <col min="6920" max="6923" width="4.83203125" style="53" customWidth="1"/>
    <col min="6924" max="6930" width="6.83203125" style="53" customWidth="1"/>
    <col min="6931" max="7168" width="9.33203125" style="53"/>
    <col min="7169" max="7169" width="5.83203125" style="53" customWidth="1"/>
    <col min="7170" max="7170" width="3.83203125" style="53" customWidth="1"/>
    <col min="7171" max="7175" width="6.83203125" style="53" customWidth="1"/>
    <col min="7176" max="7179" width="4.83203125" style="53" customWidth="1"/>
    <col min="7180" max="7186" width="6.83203125" style="53" customWidth="1"/>
    <col min="7187" max="7424" width="9.33203125" style="53"/>
    <col min="7425" max="7425" width="5.83203125" style="53" customWidth="1"/>
    <col min="7426" max="7426" width="3.83203125" style="53" customWidth="1"/>
    <col min="7427" max="7431" width="6.83203125" style="53" customWidth="1"/>
    <col min="7432" max="7435" width="4.83203125" style="53" customWidth="1"/>
    <col min="7436" max="7442" width="6.83203125" style="53" customWidth="1"/>
    <col min="7443" max="7680" width="9.33203125" style="53"/>
    <col min="7681" max="7681" width="5.83203125" style="53" customWidth="1"/>
    <col min="7682" max="7682" width="3.83203125" style="53" customWidth="1"/>
    <col min="7683" max="7687" width="6.83203125" style="53" customWidth="1"/>
    <col min="7688" max="7691" width="4.83203125" style="53" customWidth="1"/>
    <col min="7692" max="7698" width="6.83203125" style="53" customWidth="1"/>
    <col min="7699" max="7936" width="9.33203125" style="53"/>
    <col min="7937" max="7937" width="5.83203125" style="53" customWidth="1"/>
    <col min="7938" max="7938" width="3.83203125" style="53" customWidth="1"/>
    <col min="7939" max="7943" width="6.83203125" style="53" customWidth="1"/>
    <col min="7944" max="7947" width="4.83203125" style="53" customWidth="1"/>
    <col min="7948" max="7954" width="6.83203125" style="53" customWidth="1"/>
    <col min="7955" max="8192" width="9.33203125" style="53"/>
    <col min="8193" max="8193" width="5.83203125" style="53" customWidth="1"/>
    <col min="8194" max="8194" width="3.83203125" style="53" customWidth="1"/>
    <col min="8195" max="8199" width="6.83203125" style="53" customWidth="1"/>
    <col min="8200" max="8203" width="4.83203125" style="53" customWidth="1"/>
    <col min="8204" max="8210" width="6.83203125" style="53" customWidth="1"/>
    <col min="8211" max="8448" width="9.33203125" style="53"/>
    <col min="8449" max="8449" width="5.83203125" style="53" customWidth="1"/>
    <col min="8450" max="8450" width="3.83203125" style="53" customWidth="1"/>
    <col min="8451" max="8455" width="6.83203125" style="53" customWidth="1"/>
    <col min="8456" max="8459" width="4.83203125" style="53" customWidth="1"/>
    <col min="8460" max="8466" width="6.83203125" style="53" customWidth="1"/>
    <col min="8467" max="8704" width="9.33203125" style="53"/>
    <col min="8705" max="8705" width="5.83203125" style="53" customWidth="1"/>
    <col min="8706" max="8706" width="3.83203125" style="53" customWidth="1"/>
    <col min="8707" max="8711" width="6.83203125" style="53" customWidth="1"/>
    <col min="8712" max="8715" width="4.83203125" style="53" customWidth="1"/>
    <col min="8716" max="8722" width="6.83203125" style="53" customWidth="1"/>
    <col min="8723" max="8960" width="9.33203125" style="53"/>
    <col min="8961" max="8961" width="5.83203125" style="53" customWidth="1"/>
    <col min="8962" max="8962" width="3.83203125" style="53" customWidth="1"/>
    <col min="8963" max="8967" width="6.83203125" style="53" customWidth="1"/>
    <col min="8968" max="8971" width="4.83203125" style="53" customWidth="1"/>
    <col min="8972" max="8978" width="6.83203125" style="53" customWidth="1"/>
    <col min="8979" max="9216" width="9.33203125" style="53"/>
    <col min="9217" max="9217" width="5.83203125" style="53" customWidth="1"/>
    <col min="9218" max="9218" width="3.83203125" style="53" customWidth="1"/>
    <col min="9219" max="9223" width="6.83203125" style="53" customWidth="1"/>
    <col min="9224" max="9227" width="4.83203125" style="53" customWidth="1"/>
    <col min="9228" max="9234" width="6.83203125" style="53" customWidth="1"/>
    <col min="9235" max="9472" width="9.33203125" style="53"/>
    <col min="9473" max="9473" width="5.83203125" style="53" customWidth="1"/>
    <col min="9474" max="9474" width="3.83203125" style="53" customWidth="1"/>
    <col min="9475" max="9479" width="6.83203125" style="53" customWidth="1"/>
    <col min="9480" max="9483" width="4.83203125" style="53" customWidth="1"/>
    <col min="9484" max="9490" width="6.83203125" style="53" customWidth="1"/>
    <col min="9491" max="9728" width="9.33203125" style="53"/>
    <col min="9729" max="9729" width="5.83203125" style="53" customWidth="1"/>
    <col min="9730" max="9730" width="3.83203125" style="53" customWidth="1"/>
    <col min="9731" max="9735" width="6.83203125" style="53" customWidth="1"/>
    <col min="9736" max="9739" width="4.83203125" style="53" customWidth="1"/>
    <col min="9740" max="9746" width="6.83203125" style="53" customWidth="1"/>
    <col min="9747" max="9984" width="9.33203125" style="53"/>
    <col min="9985" max="9985" width="5.83203125" style="53" customWidth="1"/>
    <col min="9986" max="9986" width="3.83203125" style="53" customWidth="1"/>
    <col min="9987" max="9991" width="6.83203125" style="53" customWidth="1"/>
    <col min="9992" max="9995" width="4.83203125" style="53" customWidth="1"/>
    <col min="9996" max="10002" width="6.83203125" style="53" customWidth="1"/>
    <col min="10003" max="10240" width="9.33203125" style="53"/>
    <col min="10241" max="10241" width="5.83203125" style="53" customWidth="1"/>
    <col min="10242" max="10242" width="3.83203125" style="53" customWidth="1"/>
    <col min="10243" max="10247" width="6.83203125" style="53" customWidth="1"/>
    <col min="10248" max="10251" width="4.83203125" style="53" customWidth="1"/>
    <col min="10252" max="10258" width="6.83203125" style="53" customWidth="1"/>
    <col min="10259" max="10496" width="9.33203125" style="53"/>
    <col min="10497" max="10497" width="5.83203125" style="53" customWidth="1"/>
    <col min="10498" max="10498" width="3.83203125" style="53" customWidth="1"/>
    <col min="10499" max="10503" width="6.83203125" style="53" customWidth="1"/>
    <col min="10504" max="10507" width="4.83203125" style="53" customWidth="1"/>
    <col min="10508" max="10514" width="6.83203125" style="53" customWidth="1"/>
    <col min="10515" max="10752" width="9.33203125" style="53"/>
    <col min="10753" max="10753" width="5.83203125" style="53" customWidth="1"/>
    <col min="10754" max="10754" width="3.83203125" style="53" customWidth="1"/>
    <col min="10755" max="10759" width="6.83203125" style="53" customWidth="1"/>
    <col min="10760" max="10763" width="4.83203125" style="53" customWidth="1"/>
    <col min="10764" max="10770" width="6.83203125" style="53" customWidth="1"/>
    <col min="10771" max="11008" width="9.33203125" style="53"/>
    <col min="11009" max="11009" width="5.83203125" style="53" customWidth="1"/>
    <col min="11010" max="11010" width="3.83203125" style="53" customWidth="1"/>
    <col min="11011" max="11015" width="6.83203125" style="53" customWidth="1"/>
    <col min="11016" max="11019" width="4.83203125" style="53" customWidth="1"/>
    <col min="11020" max="11026" width="6.83203125" style="53" customWidth="1"/>
    <col min="11027" max="11264" width="9.33203125" style="53"/>
    <col min="11265" max="11265" width="5.83203125" style="53" customWidth="1"/>
    <col min="11266" max="11266" width="3.83203125" style="53" customWidth="1"/>
    <col min="11267" max="11271" width="6.83203125" style="53" customWidth="1"/>
    <col min="11272" max="11275" width="4.83203125" style="53" customWidth="1"/>
    <col min="11276" max="11282" width="6.83203125" style="53" customWidth="1"/>
    <col min="11283" max="11520" width="9.33203125" style="53"/>
    <col min="11521" max="11521" width="5.83203125" style="53" customWidth="1"/>
    <col min="11522" max="11522" width="3.83203125" style="53" customWidth="1"/>
    <col min="11523" max="11527" width="6.83203125" style="53" customWidth="1"/>
    <col min="11528" max="11531" width="4.83203125" style="53" customWidth="1"/>
    <col min="11532" max="11538" width="6.83203125" style="53" customWidth="1"/>
    <col min="11539" max="11776" width="9.33203125" style="53"/>
    <col min="11777" max="11777" width="5.83203125" style="53" customWidth="1"/>
    <col min="11778" max="11778" width="3.83203125" style="53" customWidth="1"/>
    <col min="11779" max="11783" width="6.83203125" style="53" customWidth="1"/>
    <col min="11784" max="11787" width="4.83203125" style="53" customWidth="1"/>
    <col min="11788" max="11794" width="6.83203125" style="53" customWidth="1"/>
    <col min="11795" max="12032" width="9.33203125" style="53"/>
    <col min="12033" max="12033" width="5.83203125" style="53" customWidth="1"/>
    <col min="12034" max="12034" width="3.83203125" style="53" customWidth="1"/>
    <col min="12035" max="12039" width="6.83203125" style="53" customWidth="1"/>
    <col min="12040" max="12043" width="4.83203125" style="53" customWidth="1"/>
    <col min="12044" max="12050" width="6.83203125" style="53" customWidth="1"/>
    <col min="12051" max="12288" width="9.33203125" style="53"/>
    <col min="12289" max="12289" width="5.83203125" style="53" customWidth="1"/>
    <col min="12290" max="12290" width="3.83203125" style="53" customWidth="1"/>
    <col min="12291" max="12295" width="6.83203125" style="53" customWidth="1"/>
    <col min="12296" max="12299" width="4.83203125" style="53" customWidth="1"/>
    <col min="12300" max="12306" width="6.83203125" style="53" customWidth="1"/>
    <col min="12307" max="12544" width="9.33203125" style="53"/>
    <col min="12545" max="12545" width="5.83203125" style="53" customWidth="1"/>
    <col min="12546" max="12546" width="3.83203125" style="53" customWidth="1"/>
    <col min="12547" max="12551" width="6.83203125" style="53" customWidth="1"/>
    <col min="12552" max="12555" width="4.83203125" style="53" customWidth="1"/>
    <col min="12556" max="12562" width="6.83203125" style="53" customWidth="1"/>
    <col min="12563" max="12800" width="9.33203125" style="53"/>
    <col min="12801" max="12801" width="5.83203125" style="53" customWidth="1"/>
    <col min="12802" max="12802" width="3.83203125" style="53" customWidth="1"/>
    <col min="12803" max="12807" width="6.83203125" style="53" customWidth="1"/>
    <col min="12808" max="12811" width="4.83203125" style="53" customWidth="1"/>
    <col min="12812" max="12818" width="6.83203125" style="53" customWidth="1"/>
    <col min="12819" max="13056" width="9.33203125" style="53"/>
    <col min="13057" max="13057" width="5.83203125" style="53" customWidth="1"/>
    <col min="13058" max="13058" width="3.83203125" style="53" customWidth="1"/>
    <col min="13059" max="13063" width="6.83203125" style="53" customWidth="1"/>
    <col min="13064" max="13067" width="4.83203125" style="53" customWidth="1"/>
    <col min="13068" max="13074" width="6.83203125" style="53" customWidth="1"/>
    <col min="13075" max="13312" width="9.33203125" style="53"/>
    <col min="13313" max="13313" width="5.83203125" style="53" customWidth="1"/>
    <col min="13314" max="13314" width="3.83203125" style="53" customWidth="1"/>
    <col min="13315" max="13319" width="6.83203125" style="53" customWidth="1"/>
    <col min="13320" max="13323" width="4.83203125" style="53" customWidth="1"/>
    <col min="13324" max="13330" width="6.83203125" style="53" customWidth="1"/>
    <col min="13331" max="13568" width="9.33203125" style="53"/>
    <col min="13569" max="13569" width="5.83203125" style="53" customWidth="1"/>
    <col min="13570" max="13570" width="3.83203125" style="53" customWidth="1"/>
    <col min="13571" max="13575" width="6.83203125" style="53" customWidth="1"/>
    <col min="13576" max="13579" width="4.83203125" style="53" customWidth="1"/>
    <col min="13580" max="13586" width="6.83203125" style="53" customWidth="1"/>
    <col min="13587" max="13824" width="9.33203125" style="53"/>
    <col min="13825" max="13825" width="5.83203125" style="53" customWidth="1"/>
    <col min="13826" max="13826" width="3.83203125" style="53" customWidth="1"/>
    <col min="13827" max="13831" width="6.83203125" style="53" customWidth="1"/>
    <col min="13832" max="13835" width="4.83203125" style="53" customWidth="1"/>
    <col min="13836" max="13842" width="6.83203125" style="53" customWidth="1"/>
    <col min="13843" max="14080" width="9.33203125" style="53"/>
    <col min="14081" max="14081" width="5.83203125" style="53" customWidth="1"/>
    <col min="14082" max="14082" width="3.83203125" style="53" customWidth="1"/>
    <col min="14083" max="14087" width="6.83203125" style="53" customWidth="1"/>
    <col min="14088" max="14091" width="4.83203125" style="53" customWidth="1"/>
    <col min="14092" max="14098" width="6.83203125" style="53" customWidth="1"/>
    <col min="14099" max="14336" width="9.33203125" style="53"/>
    <col min="14337" max="14337" width="5.83203125" style="53" customWidth="1"/>
    <col min="14338" max="14338" width="3.83203125" style="53" customWidth="1"/>
    <col min="14339" max="14343" width="6.83203125" style="53" customWidth="1"/>
    <col min="14344" max="14347" width="4.83203125" style="53" customWidth="1"/>
    <col min="14348" max="14354" width="6.83203125" style="53" customWidth="1"/>
    <col min="14355" max="14592" width="9.33203125" style="53"/>
    <col min="14593" max="14593" width="5.83203125" style="53" customWidth="1"/>
    <col min="14594" max="14594" width="3.83203125" style="53" customWidth="1"/>
    <col min="14595" max="14599" width="6.83203125" style="53" customWidth="1"/>
    <col min="14600" max="14603" width="4.83203125" style="53" customWidth="1"/>
    <col min="14604" max="14610" width="6.83203125" style="53" customWidth="1"/>
    <col min="14611" max="14848" width="9.33203125" style="53"/>
    <col min="14849" max="14849" width="5.83203125" style="53" customWidth="1"/>
    <col min="14850" max="14850" width="3.83203125" style="53" customWidth="1"/>
    <col min="14851" max="14855" width="6.83203125" style="53" customWidth="1"/>
    <col min="14856" max="14859" width="4.83203125" style="53" customWidth="1"/>
    <col min="14860" max="14866" width="6.83203125" style="53" customWidth="1"/>
    <col min="14867" max="15104" width="9.33203125" style="53"/>
    <col min="15105" max="15105" width="5.83203125" style="53" customWidth="1"/>
    <col min="15106" max="15106" width="3.83203125" style="53" customWidth="1"/>
    <col min="15107" max="15111" width="6.83203125" style="53" customWidth="1"/>
    <col min="15112" max="15115" width="4.83203125" style="53" customWidth="1"/>
    <col min="15116" max="15122" width="6.83203125" style="53" customWidth="1"/>
    <col min="15123" max="15360" width="9.33203125" style="53"/>
    <col min="15361" max="15361" width="5.83203125" style="53" customWidth="1"/>
    <col min="15362" max="15362" width="3.83203125" style="53" customWidth="1"/>
    <col min="15363" max="15367" width="6.83203125" style="53" customWidth="1"/>
    <col min="15368" max="15371" width="4.83203125" style="53" customWidth="1"/>
    <col min="15372" max="15378" width="6.83203125" style="53" customWidth="1"/>
    <col min="15379" max="15616" width="9.33203125" style="53"/>
    <col min="15617" max="15617" width="5.83203125" style="53" customWidth="1"/>
    <col min="15618" max="15618" width="3.83203125" style="53" customWidth="1"/>
    <col min="15619" max="15623" width="6.83203125" style="53" customWidth="1"/>
    <col min="15624" max="15627" width="4.83203125" style="53" customWidth="1"/>
    <col min="15628" max="15634" width="6.83203125" style="53" customWidth="1"/>
    <col min="15635" max="15872" width="9.33203125" style="53"/>
    <col min="15873" max="15873" width="5.83203125" style="53" customWidth="1"/>
    <col min="15874" max="15874" width="3.83203125" style="53" customWidth="1"/>
    <col min="15875" max="15879" width="6.83203125" style="53" customWidth="1"/>
    <col min="15880" max="15883" width="4.83203125" style="53" customWidth="1"/>
    <col min="15884" max="15890" width="6.83203125" style="53" customWidth="1"/>
    <col min="15891" max="16128" width="9.33203125" style="53"/>
    <col min="16129" max="16129" width="5.83203125" style="53" customWidth="1"/>
    <col min="16130" max="16130" width="3.83203125" style="53" customWidth="1"/>
    <col min="16131" max="16135" width="6.83203125" style="53" customWidth="1"/>
    <col min="16136" max="16139" width="4.83203125" style="53" customWidth="1"/>
    <col min="16140" max="16146" width="6.83203125" style="53" customWidth="1"/>
    <col min="16147" max="16384" width="9.33203125" style="53"/>
  </cols>
  <sheetData>
    <row r="1" spans="1:14" ht="20.100000000000001" customHeight="1">
      <c r="A1" s="51" t="s">
        <v>1249</v>
      </c>
      <c r="B1" s="52"/>
    </row>
    <row r="5" spans="1:14">
      <c r="A5" s="954" t="s">
        <v>1250</v>
      </c>
      <c r="B5" s="954"/>
      <c r="C5" s="955"/>
      <c r="D5" s="955"/>
      <c r="E5" s="955"/>
      <c r="F5" s="955"/>
      <c r="G5" s="955"/>
      <c r="H5" s="955"/>
      <c r="I5" s="955"/>
      <c r="J5" s="955"/>
      <c r="K5" s="955"/>
      <c r="L5" s="955"/>
      <c r="M5" s="955"/>
      <c r="N5" s="955"/>
    </row>
    <row r="6" spans="1:14" ht="8.1" customHeight="1">
      <c r="B6" s="54"/>
      <c r="C6" s="55"/>
      <c r="D6" s="55"/>
      <c r="E6" s="55"/>
      <c r="F6" s="55"/>
      <c r="G6" s="55"/>
      <c r="H6" s="55"/>
    </row>
    <row r="7" spans="1:14">
      <c r="A7" s="954" t="s">
        <v>1251</v>
      </c>
      <c r="B7" s="954"/>
      <c r="C7" s="955"/>
      <c r="D7" s="955"/>
      <c r="E7" s="955"/>
      <c r="F7" s="955"/>
      <c r="G7" s="955"/>
      <c r="H7" s="55"/>
    </row>
    <row r="22" spans="1:18" ht="15" customHeight="1">
      <c r="C22" s="1119"/>
      <c r="D22" s="1119"/>
      <c r="E22" s="1119"/>
      <c r="F22" s="1119"/>
    </row>
    <row r="23" spans="1:18" ht="20.25">
      <c r="A23" s="1120"/>
      <c r="B23" s="1120"/>
      <c r="C23" s="1120"/>
      <c r="D23" s="1120"/>
      <c r="E23" s="1120"/>
      <c r="F23" s="1120"/>
      <c r="G23" s="1120"/>
      <c r="H23" s="1120"/>
      <c r="I23" s="1120"/>
      <c r="J23" s="1120"/>
      <c r="K23" s="1120"/>
      <c r="L23" s="1120"/>
      <c r="M23" s="1120"/>
      <c r="N23" s="1120"/>
      <c r="O23" s="1120"/>
      <c r="P23" s="1120"/>
      <c r="Q23" s="1120"/>
      <c r="R23" s="1120"/>
    </row>
    <row r="24" spans="1:18" ht="20.25">
      <c r="A24" s="1120" t="s">
        <v>45</v>
      </c>
      <c r="B24" s="1120"/>
      <c r="C24" s="1120"/>
      <c r="D24" s="1120"/>
      <c r="E24" s="1120"/>
      <c r="F24" s="1120"/>
      <c r="G24" s="1120"/>
      <c r="H24" s="1120"/>
      <c r="I24" s="1120"/>
      <c r="J24" s="1120"/>
      <c r="K24" s="1120"/>
      <c r="L24" s="1120"/>
      <c r="M24" s="1120"/>
      <c r="N24" s="1120"/>
      <c r="O24" s="1120"/>
      <c r="P24" s="1120"/>
      <c r="Q24" s="1120"/>
      <c r="R24" s="1120"/>
    </row>
    <row r="25" spans="1:18" ht="18.75">
      <c r="C25" s="56"/>
      <c r="D25" s="56"/>
      <c r="E25" s="57"/>
      <c r="F25" s="1121" t="s">
        <v>46</v>
      </c>
      <c r="G25" s="1121"/>
      <c r="H25" s="1121"/>
      <c r="I25" s="1122" t="s">
        <v>665</v>
      </c>
      <c r="J25" s="1122"/>
      <c r="K25" s="1122"/>
      <c r="L25" s="1122"/>
      <c r="M25" s="1123" t="s">
        <v>47</v>
      </c>
      <c r="N25" s="1123"/>
    </row>
    <row r="27" spans="1:18" ht="12" customHeight="1">
      <c r="A27" s="1118"/>
      <c r="B27" s="1118"/>
      <c r="C27" s="1118"/>
      <c r="D27" s="1118"/>
      <c r="E27" s="1118"/>
      <c r="F27" s="1118"/>
      <c r="G27" s="1118"/>
      <c r="H27" s="1118"/>
      <c r="I27" s="1118"/>
      <c r="J27" s="1118"/>
      <c r="K27" s="1118"/>
      <c r="L27" s="1118"/>
      <c r="M27" s="1118"/>
      <c r="N27" s="1118"/>
      <c r="O27" s="1118"/>
      <c r="P27" s="1118"/>
      <c r="Q27" s="1118"/>
      <c r="R27" s="1118"/>
    </row>
    <row r="30" spans="1:18" ht="89.25">
      <c r="A30" s="1115" t="s">
        <v>2286</v>
      </c>
    </row>
    <row r="35" spans="1:18" ht="12.75" customHeight="1">
      <c r="A35" s="54" t="s">
        <v>2284</v>
      </c>
      <c r="B35" s="1116"/>
      <c r="C35" s="1116"/>
      <c r="D35" s="1116"/>
      <c r="E35" s="1116"/>
      <c r="F35" s="1116"/>
      <c r="G35" s="1116"/>
      <c r="H35" s="1116"/>
      <c r="I35" s="1116"/>
      <c r="J35" s="1116"/>
      <c r="K35" s="1116"/>
      <c r="L35" s="1116"/>
      <c r="M35" s="54"/>
      <c r="N35" s="54"/>
      <c r="O35" s="54"/>
      <c r="P35" s="54"/>
      <c r="Q35" s="54"/>
      <c r="R35" s="54"/>
    </row>
    <row r="36" spans="1:18" ht="15" customHeight="1">
      <c r="A36" s="54"/>
      <c r="B36" s="54"/>
      <c r="C36" s="54"/>
      <c r="D36" s="54"/>
      <c r="E36" s="54"/>
      <c r="F36" s="54"/>
      <c r="G36" s="54"/>
      <c r="H36" s="54"/>
      <c r="I36" s="54"/>
      <c r="J36" s="54"/>
      <c r="K36" s="54"/>
      <c r="L36" s="54"/>
      <c r="M36" s="54"/>
      <c r="N36" s="54"/>
      <c r="O36" s="54"/>
      <c r="P36" s="54"/>
      <c r="Q36" s="54"/>
      <c r="R36" s="54"/>
    </row>
    <row r="37" spans="1:18" ht="15" customHeight="1">
      <c r="A37" s="54"/>
      <c r="B37" s="54"/>
      <c r="C37" s="54"/>
      <c r="D37" s="54"/>
      <c r="E37" s="54"/>
      <c r="F37" s="54"/>
      <c r="G37" s="54"/>
      <c r="H37" s="54"/>
      <c r="I37" s="54"/>
      <c r="J37" s="54"/>
      <c r="K37" s="54"/>
      <c r="L37" s="54"/>
      <c r="M37" s="54"/>
      <c r="N37" s="54"/>
      <c r="O37" s="54"/>
      <c r="P37" s="54"/>
      <c r="Q37" s="54"/>
      <c r="R37" s="54"/>
    </row>
    <row r="38" spans="1:18" ht="15" customHeight="1">
      <c r="A38" s="54"/>
      <c r="B38" s="1116"/>
      <c r="C38"/>
      <c r="D38"/>
      <c r="E38"/>
      <c r="F38"/>
      <c r="G38"/>
      <c r="I38" s="54"/>
      <c r="J38" s="54"/>
      <c r="K38" s="54"/>
      <c r="L38" s="54"/>
      <c r="M38" s="1116"/>
      <c r="N38" s="54"/>
      <c r="O38" s="54"/>
      <c r="P38" s="54"/>
      <c r="Q38" s="54"/>
      <c r="R38" s="54"/>
    </row>
    <row r="39" spans="1:18">
      <c r="A39" s="54" t="s">
        <v>2285</v>
      </c>
      <c r="B39" s="54"/>
      <c r="C39" s="54"/>
      <c r="D39" s="54"/>
      <c r="F39" s="54"/>
      <c r="G39" s="54"/>
      <c r="H39" s="54"/>
      <c r="I39" s="54"/>
      <c r="J39" s="54"/>
      <c r="K39" s="54"/>
      <c r="L39" s="54"/>
      <c r="M39" s="54"/>
      <c r="N39" s="54"/>
      <c r="O39" s="54"/>
      <c r="P39" s="54"/>
      <c r="Q39" s="54"/>
      <c r="R39" s="54"/>
    </row>
    <row r="40" spans="1:18">
      <c r="A40" s="54"/>
      <c r="B40" s="54"/>
      <c r="C40" s="54"/>
      <c r="D40" s="54"/>
      <c r="E40" s="54"/>
      <c r="F40" s="54"/>
      <c r="G40" s="54"/>
      <c r="H40" s="54"/>
      <c r="I40" s="54"/>
      <c r="J40" s="54"/>
      <c r="K40" s="54"/>
      <c r="L40" s="54"/>
      <c r="M40" s="54"/>
      <c r="N40" s="54"/>
      <c r="O40" s="54"/>
      <c r="P40" s="54"/>
      <c r="Q40" s="54"/>
      <c r="R40" s="54"/>
    </row>
    <row r="41" spans="1:18">
      <c r="A41" s="54"/>
      <c r="B41" s="54"/>
      <c r="C41" s="54"/>
      <c r="D41" s="54"/>
      <c r="E41" s="54"/>
      <c r="F41" s="54"/>
      <c r="G41" s="54"/>
      <c r="H41" s="54"/>
      <c r="I41" s="54"/>
      <c r="J41" s="54"/>
      <c r="K41" s="54"/>
      <c r="L41" s="54"/>
      <c r="M41" s="54"/>
      <c r="N41" s="54"/>
      <c r="O41" s="54"/>
      <c r="P41" s="54"/>
      <c r="Q41" s="54"/>
      <c r="R41" s="54"/>
    </row>
    <row r="42" spans="1:18">
      <c r="A42" s="54"/>
      <c r="B42" s="54"/>
      <c r="C42" s="54"/>
      <c r="D42" s="54"/>
      <c r="E42" s="54"/>
      <c r="F42" s="54"/>
      <c r="G42" s="54"/>
      <c r="H42" s="54"/>
      <c r="I42" s="54"/>
      <c r="J42" s="54"/>
      <c r="K42" s="54"/>
      <c r="L42" s="54"/>
      <c r="M42" s="54"/>
      <c r="N42" s="54"/>
      <c r="O42" s="54"/>
      <c r="P42" s="54"/>
      <c r="Q42" s="54"/>
      <c r="R42" s="54"/>
    </row>
    <row r="43" spans="1:18">
      <c r="A43" s="54"/>
      <c r="B43" s="54"/>
      <c r="C43" s="54"/>
      <c r="D43" s="54"/>
      <c r="E43" s="54"/>
      <c r="F43" s="54"/>
      <c r="G43" s="54"/>
      <c r="H43" s="54"/>
      <c r="I43" s="54"/>
      <c r="J43" s="54"/>
      <c r="K43" s="54"/>
      <c r="L43" s="54"/>
      <c r="M43" s="54"/>
      <c r="N43" s="54"/>
      <c r="O43" s="54"/>
      <c r="P43" s="54"/>
      <c r="Q43" s="54"/>
      <c r="R43" s="54"/>
    </row>
    <row r="44" spans="1:18">
      <c r="A44" s="54"/>
      <c r="B44" s="54"/>
      <c r="C44" s="54"/>
      <c r="D44" s="54"/>
      <c r="E44" s="54"/>
      <c r="F44" s="54"/>
      <c r="G44" s="54"/>
      <c r="H44" s="54"/>
      <c r="I44" s="54"/>
      <c r="J44" s="54"/>
      <c r="K44" s="54"/>
      <c r="L44" s="54"/>
      <c r="M44" s="54"/>
      <c r="N44" s="54"/>
      <c r="O44" s="54"/>
      <c r="P44" s="54"/>
      <c r="Q44" s="54"/>
      <c r="R44" s="54"/>
    </row>
    <row r="47" spans="1:18" ht="14.25" customHeight="1">
      <c r="A47" s="54"/>
      <c r="B47" s="54"/>
      <c r="C47" s="54"/>
      <c r="D47" s="54"/>
    </row>
  </sheetData>
  <sheetProtection selectLockedCells="1"/>
  <mergeCells count="7">
    <mergeCell ref="A27:R27"/>
    <mergeCell ref="C22:F22"/>
    <mergeCell ref="A23:R23"/>
    <mergeCell ref="A24:R24"/>
    <mergeCell ref="F25:H25"/>
    <mergeCell ref="I25:L25"/>
    <mergeCell ref="M25:N25"/>
  </mergeCells>
  <printOptions horizontalCentered="1"/>
  <pageMargins left="0.6" right="0.5" top="0.5" bottom="0.6" header="0.25" footer="0.25"/>
  <pageSetup paperSize="9" scale="92"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AB214"/>
  <sheetViews>
    <sheetView showZeros="0" topLeftCell="A190" zoomScaleSheetLayoutView="100" workbookViewId="0">
      <selection activeCell="B191" sqref="B191"/>
    </sheetView>
  </sheetViews>
  <sheetFormatPr defaultRowHeight="12"/>
  <cols>
    <col min="1" max="1" width="3.83203125" style="183" customWidth="1"/>
    <col min="2" max="2" width="21.5" style="203" customWidth="1"/>
    <col min="3" max="3" width="6.6640625" style="183" customWidth="1"/>
    <col min="4" max="4" width="4.33203125" style="183" customWidth="1"/>
    <col min="5" max="5" width="7.33203125" style="183" customWidth="1"/>
    <col min="6" max="6" width="21" style="183" customWidth="1"/>
    <col min="7" max="7" width="6.6640625" style="183" customWidth="1"/>
    <col min="8" max="8" width="4.1640625" style="183" bestFit="1" customWidth="1"/>
    <col min="9" max="9" width="3.83203125" style="183" customWidth="1"/>
    <col min="10" max="10" width="4.1640625" style="183" bestFit="1" customWidth="1"/>
    <col min="11" max="11" width="3.83203125" style="183" customWidth="1"/>
    <col min="12" max="12" width="4.1640625" style="183" bestFit="1" customWidth="1"/>
    <col min="13" max="13" width="3.83203125" style="183" customWidth="1"/>
    <col min="14" max="14" width="4.1640625" style="183" bestFit="1" customWidth="1"/>
    <col min="15" max="15" width="3.83203125" style="183" customWidth="1"/>
    <col min="16" max="16" width="4.1640625" style="183" bestFit="1" customWidth="1"/>
    <col min="17" max="17" width="3.83203125" style="183" customWidth="1"/>
    <col min="18" max="18" width="5.83203125" style="183" customWidth="1"/>
    <col min="19" max="19" width="3.83203125" style="183" customWidth="1"/>
    <col min="20" max="20" width="4.1640625" style="183" bestFit="1" customWidth="1"/>
    <col min="21" max="21" width="3.83203125" style="183" customWidth="1"/>
    <col min="22" max="22" width="4.1640625" style="183" bestFit="1" customWidth="1"/>
    <col min="23" max="23" width="3.83203125" style="183" customWidth="1"/>
    <col min="24" max="24" width="4.1640625" style="183" bestFit="1" customWidth="1"/>
    <col min="25" max="25" width="3.83203125" style="183" customWidth="1"/>
    <col min="26" max="26" width="4.1640625" style="183" bestFit="1" customWidth="1"/>
    <col min="27" max="27" width="3.83203125" style="183" customWidth="1"/>
    <col min="28" max="28" width="3.83203125" style="183" hidden="1" customWidth="1"/>
    <col min="29" max="256" width="9.33203125" style="183"/>
    <col min="257" max="257" width="3.83203125" style="183" customWidth="1"/>
    <col min="258" max="258" width="24.83203125" style="183" customWidth="1"/>
    <col min="259" max="259" width="6.6640625" style="183" customWidth="1"/>
    <col min="260" max="260" width="4.33203125" style="183" customWidth="1"/>
    <col min="261" max="261" width="8.1640625" style="183" customWidth="1"/>
    <col min="262" max="262" width="22.83203125" style="183" customWidth="1"/>
    <col min="263" max="263" width="6.6640625" style="183" customWidth="1"/>
    <col min="264" max="264" width="8.33203125" style="183" customWidth="1"/>
    <col min="265" max="265" width="3.83203125" style="183" customWidth="1"/>
    <col min="266" max="266" width="6.83203125" style="183" customWidth="1"/>
    <col min="267" max="267" width="3.83203125" style="183" customWidth="1"/>
    <col min="268" max="268" width="7.83203125" style="183" customWidth="1"/>
    <col min="269" max="269" width="3.83203125" style="183" customWidth="1"/>
    <col min="270" max="270" width="8.33203125" style="183" customWidth="1"/>
    <col min="271" max="271" width="3.83203125" style="183" customWidth="1"/>
    <col min="272" max="272" width="8.33203125" style="183" customWidth="1"/>
    <col min="273" max="273" width="3.83203125" style="183" customWidth="1"/>
    <col min="274" max="274" width="5.83203125" style="183" customWidth="1"/>
    <col min="275" max="275" width="3.83203125" style="183" customWidth="1"/>
    <col min="276" max="276" width="5.83203125" style="183" customWidth="1"/>
    <col min="277" max="277" width="3.83203125" style="183" customWidth="1"/>
    <col min="278" max="278" width="5.83203125" style="183" customWidth="1"/>
    <col min="279" max="279" width="3.83203125" style="183" customWidth="1"/>
    <col min="280" max="280" width="5.83203125" style="183" customWidth="1"/>
    <col min="281" max="281" width="3.83203125" style="183" customWidth="1"/>
    <col min="282" max="282" width="5.83203125" style="183" customWidth="1"/>
    <col min="283" max="283" width="3.83203125" style="183" customWidth="1"/>
    <col min="284" max="284" width="0" style="183" hidden="1" customWidth="1"/>
    <col min="285" max="512" width="9.33203125" style="183"/>
    <col min="513" max="513" width="3.83203125" style="183" customWidth="1"/>
    <col min="514" max="514" width="24.83203125" style="183" customWidth="1"/>
    <col min="515" max="515" width="6.6640625" style="183" customWidth="1"/>
    <col min="516" max="516" width="4.33203125" style="183" customWidth="1"/>
    <col min="517" max="517" width="8.1640625" style="183" customWidth="1"/>
    <col min="518" max="518" width="22.83203125" style="183" customWidth="1"/>
    <col min="519" max="519" width="6.6640625" style="183" customWidth="1"/>
    <col min="520" max="520" width="8.33203125" style="183" customWidth="1"/>
    <col min="521" max="521" width="3.83203125" style="183" customWidth="1"/>
    <col min="522" max="522" width="6.83203125" style="183" customWidth="1"/>
    <col min="523" max="523" width="3.83203125" style="183" customWidth="1"/>
    <col min="524" max="524" width="7.83203125" style="183" customWidth="1"/>
    <col min="525" max="525" width="3.83203125" style="183" customWidth="1"/>
    <col min="526" max="526" width="8.33203125" style="183" customWidth="1"/>
    <col min="527" max="527" width="3.83203125" style="183" customWidth="1"/>
    <col min="528" max="528" width="8.33203125" style="183" customWidth="1"/>
    <col min="529" max="529" width="3.83203125" style="183" customWidth="1"/>
    <col min="530" max="530" width="5.83203125" style="183" customWidth="1"/>
    <col min="531" max="531" width="3.83203125" style="183" customWidth="1"/>
    <col min="532" max="532" width="5.83203125" style="183" customWidth="1"/>
    <col min="533" max="533" width="3.83203125" style="183" customWidth="1"/>
    <col min="534" max="534" width="5.83203125" style="183" customWidth="1"/>
    <col min="535" max="535" width="3.83203125" style="183" customWidth="1"/>
    <col min="536" max="536" width="5.83203125" style="183" customWidth="1"/>
    <col min="537" max="537" width="3.83203125" style="183" customWidth="1"/>
    <col min="538" max="538" width="5.83203125" style="183" customWidth="1"/>
    <col min="539" max="539" width="3.83203125" style="183" customWidth="1"/>
    <col min="540" max="540" width="0" style="183" hidden="1" customWidth="1"/>
    <col min="541" max="768" width="9.33203125" style="183"/>
    <col min="769" max="769" width="3.83203125" style="183" customWidth="1"/>
    <col min="770" max="770" width="24.83203125" style="183" customWidth="1"/>
    <col min="771" max="771" width="6.6640625" style="183" customWidth="1"/>
    <col min="772" max="772" width="4.33203125" style="183" customWidth="1"/>
    <col min="773" max="773" width="8.1640625" style="183" customWidth="1"/>
    <col min="774" max="774" width="22.83203125" style="183" customWidth="1"/>
    <col min="775" max="775" width="6.6640625" style="183" customWidth="1"/>
    <col min="776" max="776" width="8.33203125" style="183" customWidth="1"/>
    <col min="777" max="777" width="3.83203125" style="183" customWidth="1"/>
    <col min="778" max="778" width="6.83203125" style="183" customWidth="1"/>
    <col min="779" max="779" width="3.83203125" style="183" customWidth="1"/>
    <col min="780" max="780" width="7.83203125" style="183" customWidth="1"/>
    <col min="781" max="781" width="3.83203125" style="183" customWidth="1"/>
    <col min="782" max="782" width="8.33203125" style="183" customWidth="1"/>
    <col min="783" max="783" width="3.83203125" style="183" customWidth="1"/>
    <col min="784" max="784" width="8.33203125" style="183" customWidth="1"/>
    <col min="785" max="785" width="3.83203125" style="183" customWidth="1"/>
    <col min="786" max="786" width="5.83203125" style="183" customWidth="1"/>
    <col min="787" max="787" width="3.83203125" style="183" customWidth="1"/>
    <col min="788" max="788" width="5.83203125" style="183" customWidth="1"/>
    <col min="789" max="789" width="3.83203125" style="183" customWidth="1"/>
    <col min="790" max="790" width="5.83203125" style="183" customWidth="1"/>
    <col min="791" max="791" width="3.83203125" style="183" customWidth="1"/>
    <col min="792" max="792" width="5.83203125" style="183" customWidth="1"/>
    <col min="793" max="793" width="3.83203125" style="183" customWidth="1"/>
    <col min="794" max="794" width="5.83203125" style="183" customWidth="1"/>
    <col min="795" max="795" width="3.83203125" style="183" customWidth="1"/>
    <col min="796" max="796" width="0" style="183" hidden="1" customWidth="1"/>
    <col min="797" max="1024" width="9.33203125" style="183"/>
    <col min="1025" max="1025" width="3.83203125" style="183" customWidth="1"/>
    <col min="1026" max="1026" width="24.83203125" style="183" customWidth="1"/>
    <col min="1027" max="1027" width="6.6640625" style="183" customWidth="1"/>
    <col min="1028" max="1028" width="4.33203125" style="183" customWidth="1"/>
    <col min="1029" max="1029" width="8.1640625" style="183" customWidth="1"/>
    <col min="1030" max="1030" width="22.83203125" style="183" customWidth="1"/>
    <col min="1031" max="1031" width="6.6640625" style="183" customWidth="1"/>
    <col min="1032" max="1032" width="8.33203125" style="183" customWidth="1"/>
    <col min="1033" max="1033" width="3.83203125" style="183" customWidth="1"/>
    <col min="1034" max="1034" width="6.83203125" style="183" customWidth="1"/>
    <col min="1035" max="1035" width="3.83203125" style="183" customWidth="1"/>
    <col min="1036" max="1036" width="7.83203125" style="183" customWidth="1"/>
    <col min="1037" max="1037" width="3.83203125" style="183" customWidth="1"/>
    <col min="1038" max="1038" width="8.33203125" style="183" customWidth="1"/>
    <col min="1039" max="1039" width="3.83203125" style="183" customWidth="1"/>
    <col min="1040" max="1040" width="8.33203125" style="183" customWidth="1"/>
    <col min="1041" max="1041" width="3.83203125" style="183" customWidth="1"/>
    <col min="1042" max="1042" width="5.83203125" style="183" customWidth="1"/>
    <col min="1043" max="1043" width="3.83203125" style="183" customWidth="1"/>
    <col min="1044" max="1044" width="5.83203125" style="183" customWidth="1"/>
    <col min="1045" max="1045" width="3.83203125" style="183" customWidth="1"/>
    <col min="1046" max="1046" width="5.83203125" style="183" customWidth="1"/>
    <col min="1047" max="1047" width="3.83203125" style="183" customWidth="1"/>
    <col min="1048" max="1048" width="5.83203125" style="183" customWidth="1"/>
    <col min="1049" max="1049" width="3.83203125" style="183" customWidth="1"/>
    <col min="1050" max="1050" width="5.83203125" style="183" customWidth="1"/>
    <col min="1051" max="1051" width="3.83203125" style="183" customWidth="1"/>
    <col min="1052" max="1052" width="0" style="183" hidden="1" customWidth="1"/>
    <col min="1053" max="1280" width="9.33203125" style="183"/>
    <col min="1281" max="1281" width="3.83203125" style="183" customWidth="1"/>
    <col min="1282" max="1282" width="24.83203125" style="183" customWidth="1"/>
    <col min="1283" max="1283" width="6.6640625" style="183" customWidth="1"/>
    <col min="1284" max="1284" width="4.33203125" style="183" customWidth="1"/>
    <col min="1285" max="1285" width="8.1640625" style="183" customWidth="1"/>
    <col min="1286" max="1286" width="22.83203125" style="183" customWidth="1"/>
    <col min="1287" max="1287" width="6.6640625" style="183" customWidth="1"/>
    <col min="1288" max="1288" width="8.33203125" style="183" customWidth="1"/>
    <col min="1289" max="1289" width="3.83203125" style="183" customWidth="1"/>
    <col min="1290" max="1290" width="6.83203125" style="183" customWidth="1"/>
    <col min="1291" max="1291" width="3.83203125" style="183" customWidth="1"/>
    <col min="1292" max="1292" width="7.83203125" style="183" customWidth="1"/>
    <col min="1293" max="1293" width="3.83203125" style="183" customWidth="1"/>
    <col min="1294" max="1294" width="8.33203125" style="183" customWidth="1"/>
    <col min="1295" max="1295" width="3.83203125" style="183" customWidth="1"/>
    <col min="1296" max="1296" width="8.33203125" style="183" customWidth="1"/>
    <col min="1297" max="1297" width="3.83203125" style="183" customWidth="1"/>
    <col min="1298" max="1298" width="5.83203125" style="183" customWidth="1"/>
    <col min="1299" max="1299" width="3.83203125" style="183" customWidth="1"/>
    <col min="1300" max="1300" width="5.83203125" style="183" customWidth="1"/>
    <col min="1301" max="1301" width="3.83203125" style="183" customWidth="1"/>
    <col min="1302" max="1302" width="5.83203125" style="183" customWidth="1"/>
    <col min="1303" max="1303" width="3.83203125" style="183" customWidth="1"/>
    <col min="1304" max="1304" width="5.83203125" style="183" customWidth="1"/>
    <col min="1305" max="1305" width="3.83203125" style="183" customWidth="1"/>
    <col min="1306" max="1306" width="5.83203125" style="183" customWidth="1"/>
    <col min="1307" max="1307" width="3.83203125" style="183" customWidth="1"/>
    <col min="1308" max="1308" width="0" style="183" hidden="1" customWidth="1"/>
    <col min="1309" max="1536" width="9.33203125" style="183"/>
    <col min="1537" max="1537" width="3.83203125" style="183" customWidth="1"/>
    <col min="1538" max="1538" width="24.83203125" style="183" customWidth="1"/>
    <col min="1539" max="1539" width="6.6640625" style="183" customWidth="1"/>
    <col min="1540" max="1540" width="4.33203125" style="183" customWidth="1"/>
    <col min="1541" max="1541" width="8.1640625" style="183" customWidth="1"/>
    <col min="1542" max="1542" width="22.83203125" style="183" customWidth="1"/>
    <col min="1543" max="1543" width="6.6640625" style="183" customWidth="1"/>
    <col min="1544" max="1544" width="8.33203125" style="183" customWidth="1"/>
    <col min="1545" max="1545" width="3.83203125" style="183" customWidth="1"/>
    <col min="1546" max="1546" width="6.83203125" style="183" customWidth="1"/>
    <col min="1547" max="1547" width="3.83203125" style="183" customWidth="1"/>
    <col min="1548" max="1548" width="7.83203125" style="183" customWidth="1"/>
    <col min="1549" max="1549" width="3.83203125" style="183" customWidth="1"/>
    <col min="1550" max="1550" width="8.33203125" style="183" customWidth="1"/>
    <col min="1551" max="1551" width="3.83203125" style="183" customWidth="1"/>
    <col min="1552" max="1552" width="8.33203125" style="183" customWidth="1"/>
    <col min="1553" max="1553" width="3.83203125" style="183" customWidth="1"/>
    <col min="1554" max="1554" width="5.83203125" style="183" customWidth="1"/>
    <col min="1555" max="1555" width="3.83203125" style="183" customWidth="1"/>
    <col min="1556" max="1556" width="5.83203125" style="183" customWidth="1"/>
    <col min="1557" max="1557" width="3.83203125" style="183" customWidth="1"/>
    <col min="1558" max="1558" width="5.83203125" style="183" customWidth="1"/>
    <col min="1559" max="1559" width="3.83203125" style="183" customWidth="1"/>
    <col min="1560" max="1560" width="5.83203125" style="183" customWidth="1"/>
    <col min="1561" max="1561" width="3.83203125" style="183" customWidth="1"/>
    <col min="1562" max="1562" width="5.83203125" style="183" customWidth="1"/>
    <col min="1563" max="1563" width="3.83203125" style="183" customWidth="1"/>
    <col min="1564" max="1564" width="0" style="183" hidden="1" customWidth="1"/>
    <col min="1565" max="1792" width="9.33203125" style="183"/>
    <col min="1793" max="1793" width="3.83203125" style="183" customWidth="1"/>
    <col min="1794" max="1794" width="24.83203125" style="183" customWidth="1"/>
    <col min="1795" max="1795" width="6.6640625" style="183" customWidth="1"/>
    <col min="1796" max="1796" width="4.33203125" style="183" customWidth="1"/>
    <col min="1797" max="1797" width="8.1640625" style="183" customWidth="1"/>
    <col min="1798" max="1798" width="22.83203125" style="183" customWidth="1"/>
    <col min="1799" max="1799" width="6.6640625" style="183" customWidth="1"/>
    <col min="1800" max="1800" width="8.33203125" style="183" customWidth="1"/>
    <col min="1801" max="1801" width="3.83203125" style="183" customWidth="1"/>
    <col min="1802" max="1802" width="6.83203125" style="183" customWidth="1"/>
    <col min="1803" max="1803" width="3.83203125" style="183" customWidth="1"/>
    <col min="1804" max="1804" width="7.83203125" style="183" customWidth="1"/>
    <col min="1805" max="1805" width="3.83203125" style="183" customWidth="1"/>
    <col min="1806" max="1806" width="8.33203125" style="183" customWidth="1"/>
    <col min="1807" max="1807" width="3.83203125" style="183" customWidth="1"/>
    <col min="1808" max="1808" width="8.33203125" style="183" customWidth="1"/>
    <col min="1809" max="1809" width="3.83203125" style="183" customWidth="1"/>
    <col min="1810" max="1810" width="5.83203125" style="183" customWidth="1"/>
    <col min="1811" max="1811" width="3.83203125" style="183" customWidth="1"/>
    <col min="1812" max="1812" width="5.83203125" style="183" customWidth="1"/>
    <col min="1813" max="1813" width="3.83203125" style="183" customWidth="1"/>
    <col min="1814" max="1814" width="5.83203125" style="183" customWidth="1"/>
    <col min="1815" max="1815" width="3.83203125" style="183" customWidth="1"/>
    <col min="1816" max="1816" width="5.83203125" style="183" customWidth="1"/>
    <col min="1817" max="1817" width="3.83203125" style="183" customWidth="1"/>
    <col min="1818" max="1818" width="5.83203125" style="183" customWidth="1"/>
    <col min="1819" max="1819" width="3.83203125" style="183" customWidth="1"/>
    <col min="1820" max="1820" width="0" style="183" hidden="1" customWidth="1"/>
    <col min="1821" max="2048" width="9.33203125" style="183"/>
    <col min="2049" max="2049" width="3.83203125" style="183" customWidth="1"/>
    <col min="2050" max="2050" width="24.83203125" style="183" customWidth="1"/>
    <col min="2051" max="2051" width="6.6640625" style="183" customWidth="1"/>
    <col min="2052" max="2052" width="4.33203125" style="183" customWidth="1"/>
    <col min="2053" max="2053" width="8.1640625" style="183" customWidth="1"/>
    <col min="2054" max="2054" width="22.83203125" style="183" customWidth="1"/>
    <col min="2055" max="2055" width="6.6640625" style="183" customWidth="1"/>
    <col min="2056" max="2056" width="8.33203125" style="183" customWidth="1"/>
    <col min="2057" max="2057" width="3.83203125" style="183" customWidth="1"/>
    <col min="2058" max="2058" width="6.83203125" style="183" customWidth="1"/>
    <col min="2059" max="2059" width="3.83203125" style="183" customWidth="1"/>
    <col min="2060" max="2060" width="7.83203125" style="183" customWidth="1"/>
    <col min="2061" max="2061" width="3.83203125" style="183" customWidth="1"/>
    <col min="2062" max="2062" width="8.33203125" style="183" customWidth="1"/>
    <col min="2063" max="2063" width="3.83203125" style="183" customWidth="1"/>
    <col min="2064" max="2064" width="8.33203125" style="183" customWidth="1"/>
    <col min="2065" max="2065" width="3.83203125" style="183" customWidth="1"/>
    <col min="2066" max="2066" width="5.83203125" style="183" customWidth="1"/>
    <col min="2067" max="2067" width="3.83203125" style="183" customWidth="1"/>
    <col min="2068" max="2068" width="5.83203125" style="183" customWidth="1"/>
    <col min="2069" max="2069" width="3.83203125" style="183" customWidth="1"/>
    <col min="2070" max="2070" width="5.83203125" style="183" customWidth="1"/>
    <col min="2071" max="2071" width="3.83203125" style="183" customWidth="1"/>
    <col min="2072" max="2072" width="5.83203125" style="183" customWidth="1"/>
    <col min="2073" max="2073" width="3.83203125" style="183" customWidth="1"/>
    <col min="2074" max="2074" width="5.83203125" style="183" customWidth="1"/>
    <col min="2075" max="2075" width="3.83203125" style="183" customWidth="1"/>
    <col min="2076" max="2076" width="0" style="183" hidden="1" customWidth="1"/>
    <col min="2077" max="2304" width="9.33203125" style="183"/>
    <col min="2305" max="2305" width="3.83203125" style="183" customWidth="1"/>
    <col min="2306" max="2306" width="24.83203125" style="183" customWidth="1"/>
    <col min="2307" max="2307" width="6.6640625" style="183" customWidth="1"/>
    <col min="2308" max="2308" width="4.33203125" style="183" customWidth="1"/>
    <col min="2309" max="2309" width="8.1640625" style="183" customWidth="1"/>
    <col min="2310" max="2310" width="22.83203125" style="183" customWidth="1"/>
    <col min="2311" max="2311" width="6.6640625" style="183" customWidth="1"/>
    <col min="2312" max="2312" width="8.33203125" style="183" customWidth="1"/>
    <col min="2313" max="2313" width="3.83203125" style="183" customWidth="1"/>
    <col min="2314" max="2314" width="6.83203125" style="183" customWidth="1"/>
    <col min="2315" max="2315" width="3.83203125" style="183" customWidth="1"/>
    <col min="2316" max="2316" width="7.83203125" style="183" customWidth="1"/>
    <col min="2317" max="2317" width="3.83203125" style="183" customWidth="1"/>
    <col min="2318" max="2318" width="8.33203125" style="183" customWidth="1"/>
    <col min="2319" max="2319" width="3.83203125" style="183" customWidth="1"/>
    <col min="2320" max="2320" width="8.33203125" style="183" customWidth="1"/>
    <col min="2321" max="2321" width="3.83203125" style="183" customWidth="1"/>
    <col min="2322" max="2322" width="5.83203125" style="183" customWidth="1"/>
    <col min="2323" max="2323" width="3.83203125" style="183" customWidth="1"/>
    <col min="2324" max="2324" width="5.83203125" style="183" customWidth="1"/>
    <col min="2325" max="2325" width="3.83203125" style="183" customWidth="1"/>
    <col min="2326" max="2326" width="5.83203125" style="183" customWidth="1"/>
    <col min="2327" max="2327" width="3.83203125" style="183" customWidth="1"/>
    <col min="2328" max="2328" width="5.83203125" style="183" customWidth="1"/>
    <col min="2329" max="2329" width="3.83203125" style="183" customWidth="1"/>
    <col min="2330" max="2330" width="5.83203125" style="183" customWidth="1"/>
    <col min="2331" max="2331" width="3.83203125" style="183" customWidth="1"/>
    <col min="2332" max="2332" width="0" style="183" hidden="1" customWidth="1"/>
    <col min="2333" max="2560" width="9.33203125" style="183"/>
    <col min="2561" max="2561" width="3.83203125" style="183" customWidth="1"/>
    <col min="2562" max="2562" width="24.83203125" style="183" customWidth="1"/>
    <col min="2563" max="2563" width="6.6640625" style="183" customWidth="1"/>
    <col min="2564" max="2564" width="4.33203125" style="183" customWidth="1"/>
    <col min="2565" max="2565" width="8.1640625" style="183" customWidth="1"/>
    <col min="2566" max="2566" width="22.83203125" style="183" customWidth="1"/>
    <col min="2567" max="2567" width="6.6640625" style="183" customWidth="1"/>
    <col min="2568" max="2568" width="8.33203125" style="183" customWidth="1"/>
    <col min="2569" max="2569" width="3.83203125" style="183" customWidth="1"/>
    <col min="2570" max="2570" width="6.83203125" style="183" customWidth="1"/>
    <col min="2571" max="2571" width="3.83203125" style="183" customWidth="1"/>
    <col min="2572" max="2572" width="7.83203125" style="183" customWidth="1"/>
    <col min="2573" max="2573" width="3.83203125" style="183" customWidth="1"/>
    <col min="2574" max="2574" width="8.33203125" style="183" customWidth="1"/>
    <col min="2575" max="2575" width="3.83203125" style="183" customWidth="1"/>
    <col min="2576" max="2576" width="8.33203125" style="183" customWidth="1"/>
    <col min="2577" max="2577" width="3.83203125" style="183" customWidth="1"/>
    <col min="2578" max="2578" width="5.83203125" style="183" customWidth="1"/>
    <col min="2579" max="2579" width="3.83203125" style="183" customWidth="1"/>
    <col min="2580" max="2580" width="5.83203125" style="183" customWidth="1"/>
    <col min="2581" max="2581" width="3.83203125" style="183" customWidth="1"/>
    <col min="2582" max="2582" width="5.83203125" style="183" customWidth="1"/>
    <col min="2583" max="2583" width="3.83203125" style="183" customWidth="1"/>
    <col min="2584" max="2584" width="5.83203125" style="183" customWidth="1"/>
    <col min="2585" max="2585" width="3.83203125" style="183" customWidth="1"/>
    <col min="2586" max="2586" width="5.83203125" style="183" customWidth="1"/>
    <col min="2587" max="2587" width="3.83203125" style="183" customWidth="1"/>
    <col min="2588" max="2588" width="0" style="183" hidden="1" customWidth="1"/>
    <col min="2589" max="2816" width="9.33203125" style="183"/>
    <col min="2817" max="2817" width="3.83203125" style="183" customWidth="1"/>
    <col min="2818" max="2818" width="24.83203125" style="183" customWidth="1"/>
    <col min="2819" max="2819" width="6.6640625" style="183" customWidth="1"/>
    <col min="2820" max="2820" width="4.33203125" style="183" customWidth="1"/>
    <col min="2821" max="2821" width="8.1640625" style="183" customWidth="1"/>
    <col min="2822" max="2822" width="22.83203125" style="183" customWidth="1"/>
    <col min="2823" max="2823" width="6.6640625" style="183" customWidth="1"/>
    <col min="2824" max="2824" width="8.33203125" style="183" customWidth="1"/>
    <col min="2825" max="2825" width="3.83203125" style="183" customWidth="1"/>
    <col min="2826" max="2826" width="6.83203125" style="183" customWidth="1"/>
    <col min="2827" max="2827" width="3.83203125" style="183" customWidth="1"/>
    <col min="2828" max="2828" width="7.83203125" style="183" customWidth="1"/>
    <col min="2829" max="2829" width="3.83203125" style="183" customWidth="1"/>
    <col min="2830" max="2830" width="8.33203125" style="183" customWidth="1"/>
    <col min="2831" max="2831" width="3.83203125" style="183" customWidth="1"/>
    <col min="2832" max="2832" width="8.33203125" style="183" customWidth="1"/>
    <col min="2833" max="2833" width="3.83203125" style="183" customWidth="1"/>
    <col min="2834" max="2834" width="5.83203125" style="183" customWidth="1"/>
    <col min="2835" max="2835" width="3.83203125" style="183" customWidth="1"/>
    <col min="2836" max="2836" width="5.83203125" style="183" customWidth="1"/>
    <col min="2837" max="2837" width="3.83203125" style="183" customWidth="1"/>
    <col min="2838" max="2838" width="5.83203125" style="183" customWidth="1"/>
    <col min="2839" max="2839" width="3.83203125" style="183" customWidth="1"/>
    <col min="2840" max="2840" width="5.83203125" style="183" customWidth="1"/>
    <col min="2841" max="2841" width="3.83203125" style="183" customWidth="1"/>
    <col min="2842" max="2842" width="5.83203125" style="183" customWidth="1"/>
    <col min="2843" max="2843" width="3.83203125" style="183" customWidth="1"/>
    <col min="2844" max="2844" width="0" style="183" hidden="1" customWidth="1"/>
    <col min="2845" max="3072" width="9.33203125" style="183"/>
    <col min="3073" max="3073" width="3.83203125" style="183" customWidth="1"/>
    <col min="3074" max="3074" width="24.83203125" style="183" customWidth="1"/>
    <col min="3075" max="3075" width="6.6640625" style="183" customWidth="1"/>
    <col min="3076" max="3076" width="4.33203125" style="183" customWidth="1"/>
    <col min="3077" max="3077" width="8.1640625" style="183" customWidth="1"/>
    <col min="3078" max="3078" width="22.83203125" style="183" customWidth="1"/>
    <col min="3079" max="3079" width="6.6640625" style="183" customWidth="1"/>
    <col min="3080" max="3080" width="8.33203125" style="183" customWidth="1"/>
    <col min="3081" max="3081" width="3.83203125" style="183" customWidth="1"/>
    <col min="3082" max="3082" width="6.83203125" style="183" customWidth="1"/>
    <col min="3083" max="3083" width="3.83203125" style="183" customWidth="1"/>
    <col min="3084" max="3084" width="7.83203125" style="183" customWidth="1"/>
    <col min="3085" max="3085" width="3.83203125" style="183" customWidth="1"/>
    <col min="3086" max="3086" width="8.33203125" style="183" customWidth="1"/>
    <col min="3087" max="3087" width="3.83203125" style="183" customWidth="1"/>
    <col min="3088" max="3088" width="8.33203125" style="183" customWidth="1"/>
    <col min="3089" max="3089" width="3.83203125" style="183" customWidth="1"/>
    <col min="3090" max="3090" width="5.83203125" style="183" customWidth="1"/>
    <col min="3091" max="3091" width="3.83203125" style="183" customWidth="1"/>
    <col min="3092" max="3092" width="5.83203125" style="183" customWidth="1"/>
    <col min="3093" max="3093" width="3.83203125" style="183" customWidth="1"/>
    <col min="3094" max="3094" width="5.83203125" style="183" customWidth="1"/>
    <col min="3095" max="3095" width="3.83203125" style="183" customWidth="1"/>
    <col min="3096" max="3096" width="5.83203125" style="183" customWidth="1"/>
    <col min="3097" max="3097" width="3.83203125" style="183" customWidth="1"/>
    <col min="3098" max="3098" width="5.83203125" style="183" customWidth="1"/>
    <col min="3099" max="3099" width="3.83203125" style="183" customWidth="1"/>
    <col min="3100" max="3100" width="0" style="183" hidden="1" customWidth="1"/>
    <col min="3101" max="3328" width="9.33203125" style="183"/>
    <col min="3329" max="3329" width="3.83203125" style="183" customWidth="1"/>
    <col min="3330" max="3330" width="24.83203125" style="183" customWidth="1"/>
    <col min="3331" max="3331" width="6.6640625" style="183" customWidth="1"/>
    <col min="3332" max="3332" width="4.33203125" style="183" customWidth="1"/>
    <col min="3333" max="3333" width="8.1640625" style="183" customWidth="1"/>
    <col min="3334" max="3334" width="22.83203125" style="183" customWidth="1"/>
    <col min="3335" max="3335" width="6.6640625" style="183" customWidth="1"/>
    <col min="3336" max="3336" width="8.33203125" style="183" customWidth="1"/>
    <col min="3337" max="3337" width="3.83203125" style="183" customWidth="1"/>
    <col min="3338" max="3338" width="6.83203125" style="183" customWidth="1"/>
    <col min="3339" max="3339" width="3.83203125" style="183" customWidth="1"/>
    <col min="3340" max="3340" width="7.83203125" style="183" customWidth="1"/>
    <col min="3341" max="3341" width="3.83203125" style="183" customWidth="1"/>
    <col min="3342" max="3342" width="8.33203125" style="183" customWidth="1"/>
    <col min="3343" max="3343" width="3.83203125" style="183" customWidth="1"/>
    <col min="3344" max="3344" width="8.33203125" style="183" customWidth="1"/>
    <col min="3345" max="3345" width="3.83203125" style="183" customWidth="1"/>
    <col min="3346" max="3346" width="5.83203125" style="183" customWidth="1"/>
    <col min="3347" max="3347" width="3.83203125" style="183" customWidth="1"/>
    <col min="3348" max="3348" width="5.83203125" style="183" customWidth="1"/>
    <col min="3349" max="3349" width="3.83203125" style="183" customWidth="1"/>
    <col min="3350" max="3350" width="5.83203125" style="183" customWidth="1"/>
    <col min="3351" max="3351" width="3.83203125" style="183" customWidth="1"/>
    <col min="3352" max="3352" width="5.83203125" style="183" customWidth="1"/>
    <col min="3353" max="3353" width="3.83203125" style="183" customWidth="1"/>
    <col min="3354" max="3354" width="5.83203125" style="183" customWidth="1"/>
    <col min="3355" max="3355" width="3.83203125" style="183" customWidth="1"/>
    <col min="3356" max="3356" width="0" style="183" hidden="1" customWidth="1"/>
    <col min="3357" max="3584" width="9.33203125" style="183"/>
    <col min="3585" max="3585" width="3.83203125" style="183" customWidth="1"/>
    <col min="3586" max="3586" width="24.83203125" style="183" customWidth="1"/>
    <col min="3587" max="3587" width="6.6640625" style="183" customWidth="1"/>
    <col min="3588" max="3588" width="4.33203125" style="183" customWidth="1"/>
    <col min="3589" max="3589" width="8.1640625" style="183" customWidth="1"/>
    <col min="3590" max="3590" width="22.83203125" style="183" customWidth="1"/>
    <col min="3591" max="3591" width="6.6640625" style="183" customWidth="1"/>
    <col min="3592" max="3592" width="8.33203125" style="183" customWidth="1"/>
    <col min="3593" max="3593" width="3.83203125" style="183" customWidth="1"/>
    <col min="3594" max="3594" width="6.83203125" style="183" customWidth="1"/>
    <col min="3595" max="3595" width="3.83203125" style="183" customWidth="1"/>
    <col min="3596" max="3596" width="7.83203125" style="183" customWidth="1"/>
    <col min="3597" max="3597" width="3.83203125" style="183" customWidth="1"/>
    <col min="3598" max="3598" width="8.33203125" style="183" customWidth="1"/>
    <col min="3599" max="3599" width="3.83203125" style="183" customWidth="1"/>
    <col min="3600" max="3600" width="8.33203125" style="183" customWidth="1"/>
    <col min="3601" max="3601" width="3.83203125" style="183" customWidth="1"/>
    <col min="3602" max="3602" width="5.83203125" style="183" customWidth="1"/>
    <col min="3603" max="3603" width="3.83203125" style="183" customWidth="1"/>
    <col min="3604" max="3604" width="5.83203125" style="183" customWidth="1"/>
    <col min="3605" max="3605" width="3.83203125" style="183" customWidth="1"/>
    <col min="3606" max="3606" width="5.83203125" style="183" customWidth="1"/>
    <col min="3607" max="3607" width="3.83203125" style="183" customWidth="1"/>
    <col min="3608" max="3608" width="5.83203125" style="183" customWidth="1"/>
    <col min="3609" max="3609" width="3.83203125" style="183" customWidth="1"/>
    <col min="3610" max="3610" width="5.83203125" style="183" customWidth="1"/>
    <col min="3611" max="3611" width="3.83203125" style="183" customWidth="1"/>
    <col min="3612" max="3612" width="0" style="183" hidden="1" customWidth="1"/>
    <col min="3613" max="3840" width="9.33203125" style="183"/>
    <col min="3841" max="3841" width="3.83203125" style="183" customWidth="1"/>
    <col min="3842" max="3842" width="24.83203125" style="183" customWidth="1"/>
    <col min="3843" max="3843" width="6.6640625" style="183" customWidth="1"/>
    <col min="3844" max="3844" width="4.33203125" style="183" customWidth="1"/>
    <col min="3845" max="3845" width="8.1640625" style="183" customWidth="1"/>
    <col min="3846" max="3846" width="22.83203125" style="183" customWidth="1"/>
    <col min="3847" max="3847" width="6.6640625" style="183" customWidth="1"/>
    <col min="3848" max="3848" width="8.33203125" style="183" customWidth="1"/>
    <col min="3849" max="3849" width="3.83203125" style="183" customWidth="1"/>
    <col min="3850" max="3850" width="6.83203125" style="183" customWidth="1"/>
    <col min="3851" max="3851" width="3.83203125" style="183" customWidth="1"/>
    <col min="3852" max="3852" width="7.83203125" style="183" customWidth="1"/>
    <col min="3853" max="3853" width="3.83203125" style="183" customWidth="1"/>
    <col min="3854" max="3854" width="8.33203125" style="183" customWidth="1"/>
    <col min="3855" max="3855" width="3.83203125" style="183" customWidth="1"/>
    <col min="3856" max="3856" width="8.33203125" style="183" customWidth="1"/>
    <col min="3857" max="3857" width="3.83203125" style="183" customWidth="1"/>
    <col min="3858" max="3858" width="5.83203125" style="183" customWidth="1"/>
    <col min="3859" max="3859" width="3.83203125" style="183" customWidth="1"/>
    <col min="3860" max="3860" width="5.83203125" style="183" customWidth="1"/>
    <col min="3861" max="3861" width="3.83203125" style="183" customWidth="1"/>
    <col min="3862" max="3862" width="5.83203125" style="183" customWidth="1"/>
    <col min="3863" max="3863" width="3.83203125" style="183" customWidth="1"/>
    <col min="3864" max="3864" width="5.83203125" style="183" customWidth="1"/>
    <col min="3865" max="3865" width="3.83203125" style="183" customWidth="1"/>
    <col min="3866" max="3866" width="5.83203125" style="183" customWidth="1"/>
    <col min="3867" max="3867" width="3.83203125" style="183" customWidth="1"/>
    <col min="3868" max="3868" width="0" style="183" hidden="1" customWidth="1"/>
    <col min="3869" max="4096" width="9.33203125" style="183"/>
    <col min="4097" max="4097" width="3.83203125" style="183" customWidth="1"/>
    <col min="4098" max="4098" width="24.83203125" style="183" customWidth="1"/>
    <col min="4099" max="4099" width="6.6640625" style="183" customWidth="1"/>
    <col min="4100" max="4100" width="4.33203125" style="183" customWidth="1"/>
    <col min="4101" max="4101" width="8.1640625" style="183" customWidth="1"/>
    <col min="4102" max="4102" width="22.83203125" style="183" customWidth="1"/>
    <col min="4103" max="4103" width="6.6640625" style="183" customWidth="1"/>
    <col min="4104" max="4104" width="8.33203125" style="183" customWidth="1"/>
    <col min="4105" max="4105" width="3.83203125" style="183" customWidth="1"/>
    <col min="4106" max="4106" width="6.83203125" style="183" customWidth="1"/>
    <col min="4107" max="4107" width="3.83203125" style="183" customWidth="1"/>
    <col min="4108" max="4108" width="7.83203125" style="183" customWidth="1"/>
    <col min="4109" max="4109" width="3.83203125" style="183" customWidth="1"/>
    <col min="4110" max="4110" width="8.33203125" style="183" customWidth="1"/>
    <col min="4111" max="4111" width="3.83203125" style="183" customWidth="1"/>
    <col min="4112" max="4112" width="8.33203125" style="183" customWidth="1"/>
    <col min="4113" max="4113" width="3.83203125" style="183" customWidth="1"/>
    <col min="4114" max="4114" width="5.83203125" style="183" customWidth="1"/>
    <col min="4115" max="4115" width="3.83203125" style="183" customWidth="1"/>
    <col min="4116" max="4116" width="5.83203125" style="183" customWidth="1"/>
    <col min="4117" max="4117" width="3.83203125" style="183" customWidth="1"/>
    <col min="4118" max="4118" width="5.83203125" style="183" customWidth="1"/>
    <col min="4119" max="4119" width="3.83203125" style="183" customWidth="1"/>
    <col min="4120" max="4120" width="5.83203125" style="183" customWidth="1"/>
    <col min="4121" max="4121" width="3.83203125" style="183" customWidth="1"/>
    <col min="4122" max="4122" width="5.83203125" style="183" customWidth="1"/>
    <col min="4123" max="4123" width="3.83203125" style="183" customWidth="1"/>
    <col min="4124" max="4124" width="0" style="183" hidden="1" customWidth="1"/>
    <col min="4125" max="4352" width="9.33203125" style="183"/>
    <col min="4353" max="4353" width="3.83203125" style="183" customWidth="1"/>
    <col min="4354" max="4354" width="24.83203125" style="183" customWidth="1"/>
    <col min="4355" max="4355" width="6.6640625" style="183" customWidth="1"/>
    <col min="4356" max="4356" width="4.33203125" style="183" customWidth="1"/>
    <col min="4357" max="4357" width="8.1640625" style="183" customWidth="1"/>
    <col min="4358" max="4358" width="22.83203125" style="183" customWidth="1"/>
    <col min="4359" max="4359" width="6.6640625" style="183" customWidth="1"/>
    <col min="4360" max="4360" width="8.33203125" style="183" customWidth="1"/>
    <col min="4361" max="4361" width="3.83203125" style="183" customWidth="1"/>
    <col min="4362" max="4362" width="6.83203125" style="183" customWidth="1"/>
    <col min="4363" max="4363" width="3.83203125" style="183" customWidth="1"/>
    <col min="4364" max="4364" width="7.83203125" style="183" customWidth="1"/>
    <col min="4365" max="4365" width="3.83203125" style="183" customWidth="1"/>
    <col min="4366" max="4366" width="8.33203125" style="183" customWidth="1"/>
    <col min="4367" max="4367" width="3.83203125" style="183" customWidth="1"/>
    <col min="4368" max="4368" width="8.33203125" style="183" customWidth="1"/>
    <col min="4369" max="4369" width="3.83203125" style="183" customWidth="1"/>
    <col min="4370" max="4370" width="5.83203125" style="183" customWidth="1"/>
    <col min="4371" max="4371" width="3.83203125" style="183" customWidth="1"/>
    <col min="4372" max="4372" width="5.83203125" style="183" customWidth="1"/>
    <col min="4373" max="4373" width="3.83203125" style="183" customWidth="1"/>
    <col min="4374" max="4374" width="5.83203125" style="183" customWidth="1"/>
    <col min="4375" max="4375" width="3.83203125" style="183" customWidth="1"/>
    <col min="4376" max="4376" width="5.83203125" style="183" customWidth="1"/>
    <col min="4377" max="4377" width="3.83203125" style="183" customWidth="1"/>
    <col min="4378" max="4378" width="5.83203125" style="183" customWidth="1"/>
    <col min="4379" max="4379" width="3.83203125" style="183" customWidth="1"/>
    <col min="4380" max="4380" width="0" style="183" hidden="1" customWidth="1"/>
    <col min="4381" max="4608" width="9.33203125" style="183"/>
    <col min="4609" max="4609" width="3.83203125" style="183" customWidth="1"/>
    <col min="4610" max="4610" width="24.83203125" style="183" customWidth="1"/>
    <col min="4611" max="4611" width="6.6640625" style="183" customWidth="1"/>
    <col min="4612" max="4612" width="4.33203125" style="183" customWidth="1"/>
    <col min="4613" max="4613" width="8.1640625" style="183" customWidth="1"/>
    <col min="4614" max="4614" width="22.83203125" style="183" customWidth="1"/>
    <col min="4615" max="4615" width="6.6640625" style="183" customWidth="1"/>
    <col min="4616" max="4616" width="8.33203125" style="183" customWidth="1"/>
    <col min="4617" max="4617" width="3.83203125" style="183" customWidth="1"/>
    <col min="4618" max="4618" width="6.83203125" style="183" customWidth="1"/>
    <col min="4619" max="4619" width="3.83203125" style="183" customWidth="1"/>
    <col min="4620" max="4620" width="7.83203125" style="183" customWidth="1"/>
    <col min="4621" max="4621" width="3.83203125" style="183" customWidth="1"/>
    <col min="4622" max="4622" width="8.33203125" style="183" customWidth="1"/>
    <col min="4623" max="4623" width="3.83203125" style="183" customWidth="1"/>
    <col min="4624" max="4624" width="8.33203125" style="183" customWidth="1"/>
    <col min="4625" max="4625" width="3.83203125" style="183" customWidth="1"/>
    <col min="4626" max="4626" width="5.83203125" style="183" customWidth="1"/>
    <col min="4627" max="4627" width="3.83203125" style="183" customWidth="1"/>
    <col min="4628" max="4628" width="5.83203125" style="183" customWidth="1"/>
    <col min="4629" max="4629" width="3.83203125" style="183" customWidth="1"/>
    <col min="4630" max="4630" width="5.83203125" style="183" customWidth="1"/>
    <col min="4631" max="4631" width="3.83203125" style="183" customWidth="1"/>
    <col min="4632" max="4632" width="5.83203125" style="183" customWidth="1"/>
    <col min="4633" max="4633" width="3.83203125" style="183" customWidth="1"/>
    <col min="4634" max="4634" width="5.83203125" style="183" customWidth="1"/>
    <col min="4635" max="4635" width="3.83203125" style="183" customWidth="1"/>
    <col min="4636" max="4636" width="0" style="183" hidden="1" customWidth="1"/>
    <col min="4637" max="4864" width="9.33203125" style="183"/>
    <col min="4865" max="4865" width="3.83203125" style="183" customWidth="1"/>
    <col min="4866" max="4866" width="24.83203125" style="183" customWidth="1"/>
    <col min="4867" max="4867" width="6.6640625" style="183" customWidth="1"/>
    <col min="4868" max="4868" width="4.33203125" style="183" customWidth="1"/>
    <col min="4869" max="4869" width="8.1640625" style="183" customWidth="1"/>
    <col min="4870" max="4870" width="22.83203125" style="183" customWidth="1"/>
    <col min="4871" max="4871" width="6.6640625" style="183" customWidth="1"/>
    <col min="4872" max="4872" width="8.33203125" style="183" customWidth="1"/>
    <col min="4873" max="4873" width="3.83203125" style="183" customWidth="1"/>
    <col min="4874" max="4874" width="6.83203125" style="183" customWidth="1"/>
    <col min="4875" max="4875" width="3.83203125" style="183" customWidth="1"/>
    <col min="4876" max="4876" width="7.83203125" style="183" customWidth="1"/>
    <col min="4877" max="4877" width="3.83203125" style="183" customWidth="1"/>
    <col min="4878" max="4878" width="8.33203125" style="183" customWidth="1"/>
    <col min="4879" max="4879" width="3.83203125" style="183" customWidth="1"/>
    <col min="4880" max="4880" width="8.33203125" style="183" customWidth="1"/>
    <col min="4881" max="4881" width="3.83203125" style="183" customWidth="1"/>
    <col min="4882" max="4882" width="5.83203125" style="183" customWidth="1"/>
    <col min="4883" max="4883" width="3.83203125" style="183" customWidth="1"/>
    <col min="4884" max="4884" width="5.83203125" style="183" customWidth="1"/>
    <col min="4885" max="4885" width="3.83203125" style="183" customWidth="1"/>
    <col min="4886" max="4886" width="5.83203125" style="183" customWidth="1"/>
    <col min="4887" max="4887" width="3.83203125" style="183" customWidth="1"/>
    <col min="4888" max="4888" width="5.83203125" style="183" customWidth="1"/>
    <col min="4889" max="4889" width="3.83203125" style="183" customWidth="1"/>
    <col min="4890" max="4890" width="5.83203125" style="183" customWidth="1"/>
    <col min="4891" max="4891" width="3.83203125" style="183" customWidth="1"/>
    <col min="4892" max="4892" width="0" style="183" hidden="1" customWidth="1"/>
    <col min="4893" max="5120" width="9.33203125" style="183"/>
    <col min="5121" max="5121" width="3.83203125" style="183" customWidth="1"/>
    <col min="5122" max="5122" width="24.83203125" style="183" customWidth="1"/>
    <col min="5123" max="5123" width="6.6640625" style="183" customWidth="1"/>
    <col min="5124" max="5124" width="4.33203125" style="183" customWidth="1"/>
    <col min="5125" max="5125" width="8.1640625" style="183" customWidth="1"/>
    <col min="5126" max="5126" width="22.83203125" style="183" customWidth="1"/>
    <col min="5127" max="5127" width="6.6640625" style="183" customWidth="1"/>
    <col min="5128" max="5128" width="8.33203125" style="183" customWidth="1"/>
    <col min="5129" max="5129" width="3.83203125" style="183" customWidth="1"/>
    <col min="5130" max="5130" width="6.83203125" style="183" customWidth="1"/>
    <col min="5131" max="5131" width="3.83203125" style="183" customWidth="1"/>
    <col min="5132" max="5132" width="7.83203125" style="183" customWidth="1"/>
    <col min="5133" max="5133" width="3.83203125" style="183" customWidth="1"/>
    <col min="5134" max="5134" width="8.33203125" style="183" customWidth="1"/>
    <col min="5135" max="5135" width="3.83203125" style="183" customWidth="1"/>
    <col min="5136" max="5136" width="8.33203125" style="183" customWidth="1"/>
    <col min="5137" max="5137" width="3.83203125" style="183" customWidth="1"/>
    <col min="5138" max="5138" width="5.83203125" style="183" customWidth="1"/>
    <col min="5139" max="5139" width="3.83203125" style="183" customWidth="1"/>
    <col min="5140" max="5140" width="5.83203125" style="183" customWidth="1"/>
    <col min="5141" max="5141" width="3.83203125" style="183" customWidth="1"/>
    <col min="5142" max="5142" width="5.83203125" style="183" customWidth="1"/>
    <col min="5143" max="5143" width="3.83203125" style="183" customWidth="1"/>
    <col min="5144" max="5144" width="5.83203125" style="183" customWidth="1"/>
    <col min="5145" max="5145" width="3.83203125" style="183" customWidth="1"/>
    <col min="5146" max="5146" width="5.83203125" style="183" customWidth="1"/>
    <col min="5147" max="5147" width="3.83203125" style="183" customWidth="1"/>
    <col min="5148" max="5148" width="0" style="183" hidden="1" customWidth="1"/>
    <col min="5149" max="5376" width="9.33203125" style="183"/>
    <col min="5377" max="5377" width="3.83203125" style="183" customWidth="1"/>
    <col min="5378" max="5378" width="24.83203125" style="183" customWidth="1"/>
    <col min="5379" max="5379" width="6.6640625" style="183" customWidth="1"/>
    <col min="5380" max="5380" width="4.33203125" style="183" customWidth="1"/>
    <col min="5381" max="5381" width="8.1640625" style="183" customWidth="1"/>
    <col min="5382" max="5382" width="22.83203125" style="183" customWidth="1"/>
    <col min="5383" max="5383" width="6.6640625" style="183" customWidth="1"/>
    <col min="5384" max="5384" width="8.33203125" style="183" customWidth="1"/>
    <col min="5385" max="5385" width="3.83203125" style="183" customWidth="1"/>
    <col min="5386" max="5386" width="6.83203125" style="183" customWidth="1"/>
    <col min="5387" max="5387" width="3.83203125" style="183" customWidth="1"/>
    <col min="5388" max="5388" width="7.83203125" style="183" customWidth="1"/>
    <col min="5389" max="5389" width="3.83203125" style="183" customWidth="1"/>
    <col min="5390" max="5390" width="8.33203125" style="183" customWidth="1"/>
    <col min="5391" max="5391" width="3.83203125" style="183" customWidth="1"/>
    <col min="5392" max="5392" width="8.33203125" style="183" customWidth="1"/>
    <col min="5393" max="5393" width="3.83203125" style="183" customWidth="1"/>
    <col min="5394" max="5394" width="5.83203125" style="183" customWidth="1"/>
    <col min="5395" max="5395" width="3.83203125" style="183" customWidth="1"/>
    <col min="5396" max="5396" width="5.83203125" style="183" customWidth="1"/>
    <col min="5397" max="5397" width="3.83203125" style="183" customWidth="1"/>
    <col min="5398" max="5398" width="5.83203125" style="183" customWidth="1"/>
    <col min="5399" max="5399" width="3.83203125" style="183" customWidth="1"/>
    <col min="5400" max="5400" width="5.83203125" style="183" customWidth="1"/>
    <col min="5401" max="5401" width="3.83203125" style="183" customWidth="1"/>
    <col min="5402" max="5402" width="5.83203125" style="183" customWidth="1"/>
    <col min="5403" max="5403" width="3.83203125" style="183" customWidth="1"/>
    <col min="5404" max="5404" width="0" style="183" hidden="1" customWidth="1"/>
    <col min="5405" max="5632" width="9.33203125" style="183"/>
    <col min="5633" max="5633" width="3.83203125" style="183" customWidth="1"/>
    <col min="5634" max="5634" width="24.83203125" style="183" customWidth="1"/>
    <col min="5635" max="5635" width="6.6640625" style="183" customWidth="1"/>
    <col min="5636" max="5636" width="4.33203125" style="183" customWidth="1"/>
    <col min="5637" max="5637" width="8.1640625" style="183" customWidth="1"/>
    <col min="5638" max="5638" width="22.83203125" style="183" customWidth="1"/>
    <col min="5639" max="5639" width="6.6640625" style="183" customWidth="1"/>
    <col min="5640" max="5640" width="8.33203125" style="183" customWidth="1"/>
    <col min="5641" max="5641" width="3.83203125" style="183" customWidth="1"/>
    <col min="5642" max="5642" width="6.83203125" style="183" customWidth="1"/>
    <col min="5643" max="5643" width="3.83203125" style="183" customWidth="1"/>
    <col min="5644" max="5644" width="7.83203125" style="183" customWidth="1"/>
    <col min="5645" max="5645" width="3.83203125" style="183" customWidth="1"/>
    <col min="5646" max="5646" width="8.33203125" style="183" customWidth="1"/>
    <col min="5647" max="5647" width="3.83203125" style="183" customWidth="1"/>
    <col min="5648" max="5648" width="8.33203125" style="183" customWidth="1"/>
    <col min="5649" max="5649" width="3.83203125" style="183" customWidth="1"/>
    <col min="5650" max="5650" width="5.83203125" style="183" customWidth="1"/>
    <col min="5651" max="5651" width="3.83203125" style="183" customWidth="1"/>
    <col min="5652" max="5652" width="5.83203125" style="183" customWidth="1"/>
    <col min="5653" max="5653" width="3.83203125" style="183" customWidth="1"/>
    <col min="5654" max="5654" width="5.83203125" style="183" customWidth="1"/>
    <col min="5655" max="5655" width="3.83203125" style="183" customWidth="1"/>
    <col min="5656" max="5656" width="5.83203125" style="183" customWidth="1"/>
    <col min="5657" max="5657" width="3.83203125" style="183" customWidth="1"/>
    <col min="5658" max="5658" width="5.83203125" style="183" customWidth="1"/>
    <col min="5659" max="5659" width="3.83203125" style="183" customWidth="1"/>
    <col min="5660" max="5660" width="0" style="183" hidden="1" customWidth="1"/>
    <col min="5661" max="5888" width="9.33203125" style="183"/>
    <col min="5889" max="5889" width="3.83203125" style="183" customWidth="1"/>
    <col min="5890" max="5890" width="24.83203125" style="183" customWidth="1"/>
    <col min="5891" max="5891" width="6.6640625" style="183" customWidth="1"/>
    <col min="5892" max="5892" width="4.33203125" style="183" customWidth="1"/>
    <col min="5893" max="5893" width="8.1640625" style="183" customWidth="1"/>
    <col min="5894" max="5894" width="22.83203125" style="183" customWidth="1"/>
    <col min="5895" max="5895" width="6.6640625" style="183" customWidth="1"/>
    <col min="5896" max="5896" width="8.33203125" style="183" customWidth="1"/>
    <col min="5897" max="5897" width="3.83203125" style="183" customWidth="1"/>
    <col min="5898" max="5898" width="6.83203125" style="183" customWidth="1"/>
    <col min="5899" max="5899" width="3.83203125" style="183" customWidth="1"/>
    <col min="5900" max="5900" width="7.83203125" style="183" customWidth="1"/>
    <col min="5901" max="5901" width="3.83203125" style="183" customWidth="1"/>
    <col min="5902" max="5902" width="8.33203125" style="183" customWidth="1"/>
    <col min="5903" max="5903" width="3.83203125" style="183" customWidth="1"/>
    <col min="5904" max="5904" width="8.33203125" style="183" customWidth="1"/>
    <col min="5905" max="5905" width="3.83203125" style="183" customWidth="1"/>
    <col min="5906" max="5906" width="5.83203125" style="183" customWidth="1"/>
    <col min="5907" max="5907" width="3.83203125" style="183" customWidth="1"/>
    <col min="5908" max="5908" width="5.83203125" style="183" customWidth="1"/>
    <col min="5909" max="5909" width="3.83203125" style="183" customWidth="1"/>
    <col min="5910" max="5910" width="5.83203125" style="183" customWidth="1"/>
    <col min="5911" max="5911" width="3.83203125" style="183" customWidth="1"/>
    <col min="5912" max="5912" width="5.83203125" style="183" customWidth="1"/>
    <col min="5913" max="5913" width="3.83203125" style="183" customWidth="1"/>
    <col min="5914" max="5914" width="5.83203125" style="183" customWidth="1"/>
    <col min="5915" max="5915" width="3.83203125" style="183" customWidth="1"/>
    <col min="5916" max="5916" width="0" style="183" hidden="1" customWidth="1"/>
    <col min="5917" max="6144" width="9.33203125" style="183"/>
    <col min="6145" max="6145" width="3.83203125" style="183" customWidth="1"/>
    <col min="6146" max="6146" width="24.83203125" style="183" customWidth="1"/>
    <col min="6147" max="6147" width="6.6640625" style="183" customWidth="1"/>
    <col min="6148" max="6148" width="4.33203125" style="183" customWidth="1"/>
    <col min="6149" max="6149" width="8.1640625" style="183" customWidth="1"/>
    <col min="6150" max="6150" width="22.83203125" style="183" customWidth="1"/>
    <col min="6151" max="6151" width="6.6640625" style="183" customWidth="1"/>
    <col min="6152" max="6152" width="8.33203125" style="183" customWidth="1"/>
    <col min="6153" max="6153" width="3.83203125" style="183" customWidth="1"/>
    <col min="6154" max="6154" width="6.83203125" style="183" customWidth="1"/>
    <col min="6155" max="6155" width="3.83203125" style="183" customWidth="1"/>
    <col min="6156" max="6156" width="7.83203125" style="183" customWidth="1"/>
    <col min="6157" max="6157" width="3.83203125" style="183" customWidth="1"/>
    <col min="6158" max="6158" width="8.33203125" style="183" customWidth="1"/>
    <col min="6159" max="6159" width="3.83203125" style="183" customWidth="1"/>
    <col min="6160" max="6160" width="8.33203125" style="183" customWidth="1"/>
    <col min="6161" max="6161" width="3.83203125" style="183" customWidth="1"/>
    <col min="6162" max="6162" width="5.83203125" style="183" customWidth="1"/>
    <col min="6163" max="6163" width="3.83203125" style="183" customWidth="1"/>
    <col min="6164" max="6164" width="5.83203125" style="183" customWidth="1"/>
    <col min="6165" max="6165" width="3.83203125" style="183" customWidth="1"/>
    <col min="6166" max="6166" width="5.83203125" style="183" customWidth="1"/>
    <col min="6167" max="6167" width="3.83203125" style="183" customWidth="1"/>
    <col min="6168" max="6168" width="5.83203125" style="183" customWidth="1"/>
    <col min="6169" max="6169" width="3.83203125" style="183" customWidth="1"/>
    <col min="6170" max="6170" width="5.83203125" style="183" customWidth="1"/>
    <col min="6171" max="6171" width="3.83203125" style="183" customWidth="1"/>
    <col min="6172" max="6172" width="0" style="183" hidden="1" customWidth="1"/>
    <col min="6173" max="6400" width="9.33203125" style="183"/>
    <col min="6401" max="6401" width="3.83203125" style="183" customWidth="1"/>
    <col min="6402" max="6402" width="24.83203125" style="183" customWidth="1"/>
    <col min="6403" max="6403" width="6.6640625" style="183" customWidth="1"/>
    <col min="6404" max="6404" width="4.33203125" style="183" customWidth="1"/>
    <col min="6405" max="6405" width="8.1640625" style="183" customWidth="1"/>
    <col min="6406" max="6406" width="22.83203125" style="183" customWidth="1"/>
    <col min="6407" max="6407" width="6.6640625" style="183" customWidth="1"/>
    <col min="6408" max="6408" width="8.33203125" style="183" customWidth="1"/>
    <col min="6409" max="6409" width="3.83203125" style="183" customWidth="1"/>
    <col min="6410" max="6410" width="6.83203125" style="183" customWidth="1"/>
    <col min="6411" max="6411" width="3.83203125" style="183" customWidth="1"/>
    <col min="6412" max="6412" width="7.83203125" style="183" customWidth="1"/>
    <col min="6413" max="6413" width="3.83203125" style="183" customWidth="1"/>
    <col min="6414" max="6414" width="8.33203125" style="183" customWidth="1"/>
    <col min="6415" max="6415" width="3.83203125" style="183" customWidth="1"/>
    <col min="6416" max="6416" width="8.33203125" style="183" customWidth="1"/>
    <col min="6417" max="6417" width="3.83203125" style="183" customWidth="1"/>
    <col min="6418" max="6418" width="5.83203125" style="183" customWidth="1"/>
    <col min="6419" max="6419" width="3.83203125" style="183" customWidth="1"/>
    <col min="6420" max="6420" width="5.83203125" style="183" customWidth="1"/>
    <col min="6421" max="6421" width="3.83203125" style="183" customWidth="1"/>
    <col min="6422" max="6422" width="5.83203125" style="183" customWidth="1"/>
    <col min="6423" max="6423" width="3.83203125" style="183" customWidth="1"/>
    <col min="6424" max="6424" width="5.83203125" style="183" customWidth="1"/>
    <col min="6425" max="6425" width="3.83203125" style="183" customWidth="1"/>
    <col min="6426" max="6426" width="5.83203125" style="183" customWidth="1"/>
    <col min="6427" max="6427" width="3.83203125" style="183" customWidth="1"/>
    <col min="6428" max="6428" width="0" style="183" hidden="1" customWidth="1"/>
    <col min="6429" max="6656" width="9.33203125" style="183"/>
    <col min="6657" max="6657" width="3.83203125" style="183" customWidth="1"/>
    <col min="6658" max="6658" width="24.83203125" style="183" customWidth="1"/>
    <col min="6659" max="6659" width="6.6640625" style="183" customWidth="1"/>
    <col min="6660" max="6660" width="4.33203125" style="183" customWidth="1"/>
    <col min="6661" max="6661" width="8.1640625" style="183" customWidth="1"/>
    <col min="6662" max="6662" width="22.83203125" style="183" customWidth="1"/>
    <col min="6663" max="6663" width="6.6640625" style="183" customWidth="1"/>
    <col min="6664" max="6664" width="8.33203125" style="183" customWidth="1"/>
    <col min="6665" max="6665" width="3.83203125" style="183" customWidth="1"/>
    <col min="6666" max="6666" width="6.83203125" style="183" customWidth="1"/>
    <col min="6667" max="6667" width="3.83203125" style="183" customWidth="1"/>
    <col min="6668" max="6668" width="7.83203125" style="183" customWidth="1"/>
    <col min="6669" max="6669" width="3.83203125" style="183" customWidth="1"/>
    <col min="6670" max="6670" width="8.33203125" style="183" customWidth="1"/>
    <col min="6671" max="6671" width="3.83203125" style="183" customWidth="1"/>
    <col min="6672" max="6672" width="8.33203125" style="183" customWidth="1"/>
    <col min="6673" max="6673" width="3.83203125" style="183" customWidth="1"/>
    <col min="6674" max="6674" width="5.83203125" style="183" customWidth="1"/>
    <col min="6675" max="6675" width="3.83203125" style="183" customWidth="1"/>
    <col min="6676" max="6676" width="5.83203125" style="183" customWidth="1"/>
    <col min="6677" max="6677" width="3.83203125" style="183" customWidth="1"/>
    <col min="6678" max="6678" width="5.83203125" style="183" customWidth="1"/>
    <col min="6679" max="6679" width="3.83203125" style="183" customWidth="1"/>
    <col min="6680" max="6680" width="5.83203125" style="183" customWidth="1"/>
    <col min="6681" max="6681" width="3.83203125" style="183" customWidth="1"/>
    <col min="6682" max="6682" width="5.83203125" style="183" customWidth="1"/>
    <col min="6683" max="6683" width="3.83203125" style="183" customWidth="1"/>
    <col min="6684" max="6684" width="0" style="183" hidden="1" customWidth="1"/>
    <col min="6685" max="6912" width="9.33203125" style="183"/>
    <col min="6913" max="6913" width="3.83203125" style="183" customWidth="1"/>
    <col min="6914" max="6914" width="24.83203125" style="183" customWidth="1"/>
    <col min="6915" max="6915" width="6.6640625" style="183" customWidth="1"/>
    <col min="6916" max="6916" width="4.33203125" style="183" customWidth="1"/>
    <col min="6917" max="6917" width="8.1640625" style="183" customWidth="1"/>
    <col min="6918" max="6918" width="22.83203125" style="183" customWidth="1"/>
    <col min="6919" max="6919" width="6.6640625" style="183" customWidth="1"/>
    <col min="6920" max="6920" width="8.33203125" style="183" customWidth="1"/>
    <col min="6921" max="6921" width="3.83203125" style="183" customWidth="1"/>
    <col min="6922" max="6922" width="6.83203125" style="183" customWidth="1"/>
    <col min="6923" max="6923" width="3.83203125" style="183" customWidth="1"/>
    <col min="6924" max="6924" width="7.83203125" style="183" customWidth="1"/>
    <col min="6925" max="6925" width="3.83203125" style="183" customWidth="1"/>
    <col min="6926" max="6926" width="8.33203125" style="183" customWidth="1"/>
    <col min="6927" max="6927" width="3.83203125" style="183" customWidth="1"/>
    <col min="6928" max="6928" width="8.33203125" style="183" customWidth="1"/>
    <col min="6929" max="6929" width="3.83203125" style="183" customWidth="1"/>
    <col min="6930" max="6930" width="5.83203125" style="183" customWidth="1"/>
    <col min="6931" max="6931" width="3.83203125" style="183" customWidth="1"/>
    <col min="6932" max="6932" width="5.83203125" style="183" customWidth="1"/>
    <col min="6933" max="6933" width="3.83203125" style="183" customWidth="1"/>
    <col min="6934" max="6934" width="5.83203125" style="183" customWidth="1"/>
    <col min="6935" max="6935" width="3.83203125" style="183" customWidth="1"/>
    <col min="6936" max="6936" width="5.83203125" style="183" customWidth="1"/>
    <col min="6937" max="6937" width="3.83203125" style="183" customWidth="1"/>
    <col min="6938" max="6938" width="5.83203125" style="183" customWidth="1"/>
    <col min="6939" max="6939" width="3.83203125" style="183" customWidth="1"/>
    <col min="6940" max="6940" width="0" style="183" hidden="1" customWidth="1"/>
    <col min="6941" max="7168" width="9.33203125" style="183"/>
    <col min="7169" max="7169" width="3.83203125" style="183" customWidth="1"/>
    <col min="7170" max="7170" width="24.83203125" style="183" customWidth="1"/>
    <col min="7171" max="7171" width="6.6640625" style="183" customWidth="1"/>
    <col min="7172" max="7172" width="4.33203125" style="183" customWidth="1"/>
    <col min="7173" max="7173" width="8.1640625" style="183" customWidth="1"/>
    <col min="7174" max="7174" width="22.83203125" style="183" customWidth="1"/>
    <col min="7175" max="7175" width="6.6640625" style="183" customWidth="1"/>
    <col min="7176" max="7176" width="8.33203125" style="183" customWidth="1"/>
    <col min="7177" max="7177" width="3.83203125" style="183" customWidth="1"/>
    <col min="7178" max="7178" width="6.83203125" style="183" customWidth="1"/>
    <col min="7179" max="7179" width="3.83203125" style="183" customWidth="1"/>
    <col min="7180" max="7180" width="7.83203125" style="183" customWidth="1"/>
    <col min="7181" max="7181" width="3.83203125" style="183" customWidth="1"/>
    <col min="7182" max="7182" width="8.33203125" style="183" customWidth="1"/>
    <col min="7183" max="7183" width="3.83203125" style="183" customWidth="1"/>
    <col min="7184" max="7184" width="8.33203125" style="183" customWidth="1"/>
    <col min="7185" max="7185" width="3.83203125" style="183" customWidth="1"/>
    <col min="7186" max="7186" width="5.83203125" style="183" customWidth="1"/>
    <col min="7187" max="7187" width="3.83203125" style="183" customWidth="1"/>
    <col min="7188" max="7188" width="5.83203125" style="183" customWidth="1"/>
    <col min="7189" max="7189" width="3.83203125" style="183" customWidth="1"/>
    <col min="7190" max="7190" width="5.83203125" style="183" customWidth="1"/>
    <col min="7191" max="7191" width="3.83203125" style="183" customWidth="1"/>
    <col min="7192" max="7192" width="5.83203125" style="183" customWidth="1"/>
    <col min="7193" max="7193" width="3.83203125" style="183" customWidth="1"/>
    <col min="7194" max="7194" width="5.83203125" style="183" customWidth="1"/>
    <col min="7195" max="7195" width="3.83203125" style="183" customWidth="1"/>
    <col min="7196" max="7196" width="0" style="183" hidden="1" customWidth="1"/>
    <col min="7197" max="7424" width="9.33203125" style="183"/>
    <col min="7425" max="7425" width="3.83203125" style="183" customWidth="1"/>
    <col min="7426" max="7426" width="24.83203125" style="183" customWidth="1"/>
    <col min="7427" max="7427" width="6.6640625" style="183" customWidth="1"/>
    <col min="7428" max="7428" width="4.33203125" style="183" customWidth="1"/>
    <col min="7429" max="7429" width="8.1640625" style="183" customWidth="1"/>
    <col min="7430" max="7430" width="22.83203125" style="183" customWidth="1"/>
    <col min="7431" max="7431" width="6.6640625" style="183" customWidth="1"/>
    <col min="7432" max="7432" width="8.33203125" style="183" customWidth="1"/>
    <col min="7433" max="7433" width="3.83203125" style="183" customWidth="1"/>
    <col min="7434" max="7434" width="6.83203125" style="183" customWidth="1"/>
    <col min="7435" max="7435" width="3.83203125" style="183" customWidth="1"/>
    <col min="7436" max="7436" width="7.83203125" style="183" customWidth="1"/>
    <col min="7437" max="7437" width="3.83203125" style="183" customWidth="1"/>
    <col min="7438" max="7438" width="8.33203125" style="183" customWidth="1"/>
    <col min="7439" max="7439" width="3.83203125" style="183" customWidth="1"/>
    <col min="7440" max="7440" width="8.33203125" style="183" customWidth="1"/>
    <col min="7441" max="7441" width="3.83203125" style="183" customWidth="1"/>
    <col min="7442" max="7442" width="5.83203125" style="183" customWidth="1"/>
    <col min="7443" max="7443" width="3.83203125" style="183" customWidth="1"/>
    <col min="7444" max="7444" width="5.83203125" style="183" customWidth="1"/>
    <col min="7445" max="7445" width="3.83203125" style="183" customWidth="1"/>
    <col min="7446" max="7446" width="5.83203125" style="183" customWidth="1"/>
    <col min="7447" max="7447" width="3.83203125" style="183" customWidth="1"/>
    <col min="7448" max="7448" width="5.83203125" style="183" customWidth="1"/>
    <col min="7449" max="7449" width="3.83203125" style="183" customWidth="1"/>
    <col min="7450" max="7450" width="5.83203125" style="183" customWidth="1"/>
    <col min="7451" max="7451" width="3.83203125" style="183" customWidth="1"/>
    <col min="7452" max="7452" width="0" style="183" hidden="1" customWidth="1"/>
    <col min="7453" max="7680" width="9.33203125" style="183"/>
    <col min="7681" max="7681" width="3.83203125" style="183" customWidth="1"/>
    <col min="7682" max="7682" width="24.83203125" style="183" customWidth="1"/>
    <col min="7683" max="7683" width="6.6640625" style="183" customWidth="1"/>
    <col min="7684" max="7684" width="4.33203125" style="183" customWidth="1"/>
    <col min="7685" max="7685" width="8.1640625" style="183" customWidth="1"/>
    <col min="7686" max="7686" width="22.83203125" style="183" customWidth="1"/>
    <col min="7687" max="7687" width="6.6640625" style="183" customWidth="1"/>
    <col min="7688" max="7688" width="8.33203125" style="183" customWidth="1"/>
    <col min="7689" max="7689" width="3.83203125" style="183" customWidth="1"/>
    <col min="7690" max="7690" width="6.83203125" style="183" customWidth="1"/>
    <col min="7691" max="7691" width="3.83203125" style="183" customWidth="1"/>
    <col min="7692" max="7692" width="7.83203125" style="183" customWidth="1"/>
    <col min="7693" max="7693" width="3.83203125" style="183" customWidth="1"/>
    <col min="7694" max="7694" width="8.33203125" style="183" customWidth="1"/>
    <col min="7695" max="7695" width="3.83203125" style="183" customWidth="1"/>
    <col min="7696" max="7696" width="8.33203125" style="183" customWidth="1"/>
    <col min="7697" max="7697" width="3.83203125" style="183" customWidth="1"/>
    <col min="7698" max="7698" width="5.83203125" style="183" customWidth="1"/>
    <col min="7699" max="7699" width="3.83203125" style="183" customWidth="1"/>
    <col min="7700" max="7700" width="5.83203125" style="183" customWidth="1"/>
    <col min="7701" max="7701" width="3.83203125" style="183" customWidth="1"/>
    <col min="7702" max="7702" width="5.83203125" style="183" customWidth="1"/>
    <col min="7703" max="7703" width="3.83203125" style="183" customWidth="1"/>
    <col min="7704" max="7704" width="5.83203125" style="183" customWidth="1"/>
    <col min="7705" max="7705" width="3.83203125" style="183" customWidth="1"/>
    <col min="7706" max="7706" width="5.83203125" style="183" customWidth="1"/>
    <col min="7707" max="7707" width="3.83203125" style="183" customWidth="1"/>
    <col min="7708" max="7708" width="0" style="183" hidden="1" customWidth="1"/>
    <col min="7709" max="7936" width="9.33203125" style="183"/>
    <col min="7937" max="7937" width="3.83203125" style="183" customWidth="1"/>
    <col min="7938" max="7938" width="24.83203125" style="183" customWidth="1"/>
    <col min="7939" max="7939" width="6.6640625" style="183" customWidth="1"/>
    <col min="7940" max="7940" width="4.33203125" style="183" customWidth="1"/>
    <col min="7941" max="7941" width="8.1640625" style="183" customWidth="1"/>
    <col min="7942" max="7942" width="22.83203125" style="183" customWidth="1"/>
    <col min="7943" max="7943" width="6.6640625" style="183" customWidth="1"/>
    <col min="7944" max="7944" width="8.33203125" style="183" customWidth="1"/>
    <col min="7945" max="7945" width="3.83203125" style="183" customWidth="1"/>
    <col min="7946" max="7946" width="6.83203125" style="183" customWidth="1"/>
    <col min="7947" max="7947" width="3.83203125" style="183" customWidth="1"/>
    <col min="7948" max="7948" width="7.83203125" style="183" customWidth="1"/>
    <col min="7949" max="7949" width="3.83203125" style="183" customWidth="1"/>
    <col min="7950" max="7950" width="8.33203125" style="183" customWidth="1"/>
    <col min="7951" max="7951" width="3.83203125" style="183" customWidth="1"/>
    <col min="7952" max="7952" width="8.33203125" style="183" customWidth="1"/>
    <col min="7953" max="7953" width="3.83203125" style="183" customWidth="1"/>
    <col min="7954" max="7954" width="5.83203125" style="183" customWidth="1"/>
    <col min="7955" max="7955" width="3.83203125" style="183" customWidth="1"/>
    <col min="7956" max="7956" width="5.83203125" style="183" customWidth="1"/>
    <col min="7957" max="7957" width="3.83203125" style="183" customWidth="1"/>
    <col min="7958" max="7958" width="5.83203125" style="183" customWidth="1"/>
    <col min="7959" max="7959" width="3.83203125" style="183" customWidth="1"/>
    <col min="7960" max="7960" width="5.83203125" style="183" customWidth="1"/>
    <col min="7961" max="7961" width="3.83203125" style="183" customWidth="1"/>
    <col min="7962" max="7962" width="5.83203125" style="183" customWidth="1"/>
    <col min="7963" max="7963" width="3.83203125" style="183" customWidth="1"/>
    <col min="7964" max="7964" width="0" style="183" hidden="1" customWidth="1"/>
    <col min="7965" max="8192" width="9.33203125" style="183"/>
    <col min="8193" max="8193" width="3.83203125" style="183" customWidth="1"/>
    <col min="8194" max="8194" width="24.83203125" style="183" customWidth="1"/>
    <col min="8195" max="8195" width="6.6640625" style="183" customWidth="1"/>
    <col min="8196" max="8196" width="4.33203125" style="183" customWidth="1"/>
    <col min="8197" max="8197" width="8.1640625" style="183" customWidth="1"/>
    <col min="8198" max="8198" width="22.83203125" style="183" customWidth="1"/>
    <col min="8199" max="8199" width="6.6640625" style="183" customWidth="1"/>
    <col min="8200" max="8200" width="8.33203125" style="183" customWidth="1"/>
    <col min="8201" max="8201" width="3.83203125" style="183" customWidth="1"/>
    <col min="8202" max="8202" width="6.83203125" style="183" customWidth="1"/>
    <col min="8203" max="8203" width="3.83203125" style="183" customWidth="1"/>
    <col min="8204" max="8204" width="7.83203125" style="183" customWidth="1"/>
    <col min="8205" max="8205" width="3.83203125" style="183" customWidth="1"/>
    <col min="8206" max="8206" width="8.33203125" style="183" customWidth="1"/>
    <col min="8207" max="8207" width="3.83203125" style="183" customWidth="1"/>
    <col min="8208" max="8208" width="8.33203125" style="183" customWidth="1"/>
    <col min="8209" max="8209" width="3.83203125" style="183" customWidth="1"/>
    <col min="8210" max="8210" width="5.83203125" style="183" customWidth="1"/>
    <col min="8211" max="8211" width="3.83203125" style="183" customWidth="1"/>
    <col min="8212" max="8212" width="5.83203125" style="183" customWidth="1"/>
    <col min="8213" max="8213" width="3.83203125" style="183" customWidth="1"/>
    <col min="8214" max="8214" width="5.83203125" style="183" customWidth="1"/>
    <col min="8215" max="8215" width="3.83203125" style="183" customWidth="1"/>
    <col min="8216" max="8216" width="5.83203125" style="183" customWidth="1"/>
    <col min="8217" max="8217" width="3.83203125" style="183" customWidth="1"/>
    <col min="8218" max="8218" width="5.83203125" style="183" customWidth="1"/>
    <col min="8219" max="8219" width="3.83203125" style="183" customWidth="1"/>
    <col min="8220" max="8220" width="0" style="183" hidden="1" customWidth="1"/>
    <col min="8221" max="8448" width="9.33203125" style="183"/>
    <col min="8449" max="8449" width="3.83203125" style="183" customWidth="1"/>
    <col min="8450" max="8450" width="24.83203125" style="183" customWidth="1"/>
    <col min="8451" max="8451" width="6.6640625" style="183" customWidth="1"/>
    <col min="8452" max="8452" width="4.33203125" style="183" customWidth="1"/>
    <col min="8453" max="8453" width="8.1640625" style="183" customWidth="1"/>
    <col min="8454" max="8454" width="22.83203125" style="183" customWidth="1"/>
    <col min="8455" max="8455" width="6.6640625" style="183" customWidth="1"/>
    <col min="8456" max="8456" width="8.33203125" style="183" customWidth="1"/>
    <col min="8457" max="8457" width="3.83203125" style="183" customWidth="1"/>
    <col min="8458" max="8458" width="6.83203125" style="183" customWidth="1"/>
    <col min="8459" max="8459" width="3.83203125" style="183" customWidth="1"/>
    <col min="8460" max="8460" width="7.83203125" style="183" customWidth="1"/>
    <col min="8461" max="8461" width="3.83203125" style="183" customWidth="1"/>
    <col min="8462" max="8462" width="8.33203125" style="183" customWidth="1"/>
    <col min="8463" max="8463" width="3.83203125" style="183" customWidth="1"/>
    <col min="8464" max="8464" width="8.33203125" style="183" customWidth="1"/>
    <col min="8465" max="8465" width="3.83203125" style="183" customWidth="1"/>
    <col min="8466" max="8466" width="5.83203125" style="183" customWidth="1"/>
    <col min="8467" max="8467" width="3.83203125" style="183" customWidth="1"/>
    <col min="8468" max="8468" width="5.83203125" style="183" customWidth="1"/>
    <col min="8469" max="8469" width="3.83203125" style="183" customWidth="1"/>
    <col min="8470" max="8470" width="5.83203125" style="183" customWidth="1"/>
    <col min="8471" max="8471" width="3.83203125" style="183" customWidth="1"/>
    <col min="8472" max="8472" width="5.83203125" style="183" customWidth="1"/>
    <col min="8473" max="8473" width="3.83203125" style="183" customWidth="1"/>
    <col min="8474" max="8474" width="5.83203125" style="183" customWidth="1"/>
    <col min="8475" max="8475" width="3.83203125" style="183" customWidth="1"/>
    <col min="8476" max="8476" width="0" style="183" hidden="1" customWidth="1"/>
    <col min="8477" max="8704" width="9.33203125" style="183"/>
    <col min="8705" max="8705" width="3.83203125" style="183" customWidth="1"/>
    <col min="8706" max="8706" width="24.83203125" style="183" customWidth="1"/>
    <col min="8707" max="8707" width="6.6640625" style="183" customWidth="1"/>
    <col min="8708" max="8708" width="4.33203125" style="183" customWidth="1"/>
    <col min="8709" max="8709" width="8.1640625" style="183" customWidth="1"/>
    <col min="8710" max="8710" width="22.83203125" style="183" customWidth="1"/>
    <col min="8711" max="8711" width="6.6640625" style="183" customWidth="1"/>
    <col min="8712" max="8712" width="8.33203125" style="183" customWidth="1"/>
    <col min="8713" max="8713" width="3.83203125" style="183" customWidth="1"/>
    <col min="8714" max="8714" width="6.83203125" style="183" customWidth="1"/>
    <col min="8715" max="8715" width="3.83203125" style="183" customWidth="1"/>
    <col min="8716" max="8716" width="7.83203125" style="183" customWidth="1"/>
    <col min="8717" max="8717" width="3.83203125" style="183" customWidth="1"/>
    <col min="8718" max="8718" width="8.33203125" style="183" customWidth="1"/>
    <col min="8719" max="8719" width="3.83203125" style="183" customWidth="1"/>
    <col min="8720" max="8720" width="8.33203125" style="183" customWidth="1"/>
    <col min="8721" max="8721" width="3.83203125" style="183" customWidth="1"/>
    <col min="8722" max="8722" width="5.83203125" style="183" customWidth="1"/>
    <col min="8723" max="8723" width="3.83203125" style="183" customWidth="1"/>
    <col min="8724" max="8724" width="5.83203125" style="183" customWidth="1"/>
    <col min="8725" max="8725" width="3.83203125" style="183" customWidth="1"/>
    <col min="8726" max="8726" width="5.83203125" style="183" customWidth="1"/>
    <col min="8727" max="8727" width="3.83203125" style="183" customWidth="1"/>
    <col min="8728" max="8728" width="5.83203125" style="183" customWidth="1"/>
    <col min="8729" max="8729" width="3.83203125" style="183" customWidth="1"/>
    <col min="8730" max="8730" width="5.83203125" style="183" customWidth="1"/>
    <col min="8731" max="8731" width="3.83203125" style="183" customWidth="1"/>
    <col min="8732" max="8732" width="0" style="183" hidden="1" customWidth="1"/>
    <col min="8733" max="8960" width="9.33203125" style="183"/>
    <col min="8961" max="8961" width="3.83203125" style="183" customWidth="1"/>
    <col min="8962" max="8962" width="24.83203125" style="183" customWidth="1"/>
    <col min="8963" max="8963" width="6.6640625" style="183" customWidth="1"/>
    <col min="8964" max="8964" width="4.33203125" style="183" customWidth="1"/>
    <col min="8965" max="8965" width="8.1640625" style="183" customWidth="1"/>
    <col min="8966" max="8966" width="22.83203125" style="183" customWidth="1"/>
    <col min="8967" max="8967" width="6.6640625" style="183" customWidth="1"/>
    <col min="8968" max="8968" width="8.33203125" style="183" customWidth="1"/>
    <col min="8969" max="8969" width="3.83203125" style="183" customWidth="1"/>
    <col min="8970" max="8970" width="6.83203125" style="183" customWidth="1"/>
    <col min="8971" max="8971" width="3.83203125" style="183" customWidth="1"/>
    <col min="8972" max="8972" width="7.83203125" style="183" customWidth="1"/>
    <col min="8973" max="8973" width="3.83203125" style="183" customWidth="1"/>
    <col min="8974" max="8974" width="8.33203125" style="183" customWidth="1"/>
    <col min="8975" max="8975" width="3.83203125" style="183" customWidth="1"/>
    <col min="8976" max="8976" width="8.33203125" style="183" customWidth="1"/>
    <col min="8977" max="8977" width="3.83203125" style="183" customWidth="1"/>
    <col min="8978" max="8978" width="5.83203125" style="183" customWidth="1"/>
    <col min="8979" max="8979" width="3.83203125" style="183" customWidth="1"/>
    <col min="8980" max="8980" width="5.83203125" style="183" customWidth="1"/>
    <col min="8981" max="8981" width="3.83203125" style="183" customWidth="1"/>
    <col min="8982" max="8982" width="5.83203125" style="183" customWidth="1"/>
    <col min="8983" max="8983" width="3.83203125" style="183" customWidth="1"/>
    <col min="8984" max="8984" width="5.83203125" style="183" customWidth="1"/>
    <col min="8985" max="8985" width="3.83203125" style="183" customWidth="1"/>
    <col min="8986" max="8986" width="5.83203125" style="183" customWidth="1"/>
    <col min="8987" max="8987" width="3.83203125" style="183" customWidth="1"/>
    <col min="8988" max="8988" width="0" style="183" hidden="1" customWidth="1"/>
    <col min="8989" max="9216" width="9.33203125" style="183"/>
    <col min="9217" max="9217" width="3.83203125" style="183" customWidth="1"/>
    <col min="9218" max="9218" width="24.83203125" style="183" customWidth="1"/>
    <col min="9219" max="9219" width="6.6640625" style="183" customWidth="1"/>
    <col min="9220" max="9220" width="4.33203125" style="183" customWidth="1"/>
    <col min="9221" max="9221" width="8.1640625" style="183" customWidth="1"/>
    <col min="9222" max="9222" width="22.83203125" style="183" customWidth="1"/>
    <col min="9223" max="9223" width="6.6640625" style="183" customWidth="1"/>
    <col min="9224" max="9224" width="8.33203125" style="183" customWidth="1"/>
    <col min="9225" max="9225" width="3.83203125" style="183" customWidth="1"/>
    <col min="9226" max="9226" width="6.83203125" style="183" customWidth="1"/>
    <col min="9227" max="9227" width="3.83203125" style="183" customWidth="1"/>
    <col min="9228" max="9228" width="7.83203125" style="183" customWidth="1"/>
    <col min="9229" max="9229" width="3.83203125" style="183" customWidth="1"/>
    <col min="9230" max="9230" width="8.33203125" style="183" customWidth="1"/>
    <col min="9231" max="9231" width="3.83203125" style="183" customWidth="1"/>
    <col min="9232" max="9232" width="8.33203125" style="183" customWidth="1"/>
    <col min="9233" max="9233" width="3.83203125" style="183" customWidth="1"/>
    <col min="9234" max="9234" width="5.83203125" style="183" customWidth="1"/>
    <col min="9235" max="9235" width="3.83203125" style="183" customWidth="1"/>
    <col min="9236" max="9236" width="5.83203125" style="183" customWidth="1"/>
    <col min="9237" max="9237" width="3.83203125" style="183" customWidth="1"/>
    <col min="9238" max="9238" width="5.83203125" style="183" customWidth="1"/>
    <col min="9239" max="9239" width="3.83203125" style="183" customWidth="1"/>
    <col min="9240" max="9240" width="5.83203125" style="183" customWidth="1"/>
    <col min="9241" max="9241" width="3.83203125" style="183" customWidth="1"/>
    <col min="9242" max="9242" width="5.83203125" style="183" customWidth="1"/>
    <col min="9243" max="9243" width="3.83203125" style="183" customWidth="1"/>
    <col min="9244" max="9244" width="0" style="183" hidden="1" customWidth="1"/>
    <col min="9245" max="9472" width="9.33203125" style="183"/>
    <col min="9473" max="9473" width="3.83203125" style="183" customWidth="1"/>
    <col min="9474" max="9474" width="24.83203125" style="183" customWidth="1"/>
    <col min="9475" max="9475" width="6.6640625" style="183" customWidth="1"/>
    <col min="9476" max="9476" width="4.33203125" style="183" customWidth="1"/>
    <col min="9477" max="9477" width="8.1640625" style="183" customWidth="1"/>
    <col min="9478" max="9478" width="22.83203125" style="183" customWidth="1"/>
    <col min="9479" max="9479" width="6.6640625" style="183" customWidth="1"/>
    <col min="9480" max="9480" width="8.33203125" style="183" customWidth="1"/>
    <col min="9481" max="9481" width="3.83203125" style="183" customWidth="1"/>
    <col min="9482" max="9482" width="6.83203125" style="183" customWidth="1"/>
    <col min="9483" max="9483" width="3.83203125" style="183" customWidth="1"/>
    <col min="9484" max="9484" width="7.83203125" style="183" customWidth="1"/>
    <col min="9485" max="9485" width="3.83203125" style="183" customWidth="1"/>
    <col min="9486" max="9486" width="8.33203125" style="183" customWidth="1"/>
    <col min="9487" max="9487" width="3.83203125" style="183" customWidth="1"/>
    <col min="9488" max="9488" width="8.33203125" style="183" customWidth="1"/>
    <col min="9489" max="9489" width="3.83203125" style="183" customWidth="1"/>
    <col min="9490" max="9490" width="5.83203125" style="183" customWidth="1"/>
    <col min="9491" max="9491" width="3.83203125" style="183" customWidth="1"/>
    <col min="9492" max="9492" width="5.83203125" style="183" customWidth="1"/>
    <col min="9493" max="9493" width="3.83203125" style="183" customWidth="1"/>
    <col min="9494" max="9494" width="5.83203125" style="183" customWidth="1"/>
    <col min="9495" max="9495" width="3.83203125" style="183" customWidth="1"/>
    <col min="9496" max="9496" width="5.83203125" style="183" customWidth="1"/>
    <col min="9497" max="9497" width="3.83203125" style="183" customWidth="1"/>
    <col min="9498" max="9498" width="5.83203125" style="183" customWidth="1"/>
    <col min="9499" max="9499" width="3.83203125" style="183" customWidth="1"/>
    <col min="9500" max="9500" width="0" style="183" hidden="1" customWidth="1"/>
    <col min="9501" max="9728" width="9.33203125" style="183"/>
    <col min="9729" max="9729" width="3.83203125" style="183" customWidth="1"/>
    <col min="9730" max="9730" width="24.83203125" style="183" customWidth="1"/>
    <col min="9731" max="9731" width="6.6640625" style="183" customWidth="1"/>
    <col min="9732" max="9732" width="4.33203125" style="183" customWidth="1"/>
    <col min="9733" max="9733" width="8.1640625" style="183" customWidth="1"/>
    <col min="9734" max="9734" width="22.83203125" style="183" customWidth="1"/>
    <col min="9735" max="9735" width="6.6640625" style="183" customWidth="1"/>
    <col min="9736" max="9736" width="8.33203125" style="183" customWidth="1"/>
    <col min="9737" max="9737" width="3.83203125" style="183" customWidth="1"/>
    <col min="9738" max="9738" width="6.83203125" style="183" customWidth="1"/>
    <col min="9739" max="9739" width="3.83203125" style="183" customWidth="1"/>
    <col min="9740" max="9740" width="7.83203125" style="183" customWidth="1"/>
    <col min="9741" max="9741" width="3.83203125" style="183" customWidth="1"/>
    <col min="9742" max="9742" width="8.33203125" style="183" customWidth="1"/>
    <col min="9743" max="9743" width="3.83203125" style="183" customWidth="1"/>
    <col min="9744" max="9744" width="8.33203125" style="183" customWidth="1"/>
    <col min="9745" max="9745" width="3.83203125" style="183" customWidth="1"/>
    <col min="9746" max="9746" width="5.83203125" style="183" customWidth="1"/>
    <col min="9747" max="9747" width="3.83203125" style="183" customWidth="1"/>
    <col min="9748" max="9748" width="5.83203125" style="183" customWidth="1"/>
    <col min="9749" max="9749" width="3.83203125" style="183" customWidth="1"/>
    <col min="9750" max="9750" width="5.83203125" style="183" customWidth="1"/>
    <col min="9751" max="9751" width="3.83203125" style="183" customWidth="1"/>
    <col min="9752" max="9752" width="5.83203125" style="183" customWidth="1"/>
    <col min="9753" max="9753" width="3.83203125" style="183" customWidth="1"/>
    <col min="9754" max="9754" width="5.83203125" style="183" customWidth="1"/>
    <col min="9755" max="9755" width="3.83203125" style="183" customWidth="1"/>
    <col min="9756" max="9756" width="0" style="183" hidden="1" customWidth="1"/>
    <col min="9757" max="9984" width="9.33203125" style="183"/>
    <col min="9985" max="9985" width="3.83203125" style="183" customWidth="1"/>
    <col min="9986" max="9986" width="24.83203125" style="183" customWidth="1"/>
    <col min="9987" max="9987" width="6.6640625" style="183" customWidth="1"/>
    <col min="9988" max="9988" width="4.33203125" style="183" customWidth="1"/>
    <col min="9989" max="9989" width="8.1640625" style="183" customWidth="1"/>
    <col min="9990" max="9990" width="22.83203125" style="183" customWidth="1"/>
    <col min="9991" max="9991" width="6.6640625" style="183" customWidth="1"/>
    <col min="9992" max="9992" width="8.33203125" style="183" customWidth="1"/>
    <col min="9993" max="9993" width="3.83203125" style="183" customWidth="1"/>
    <col min="9994" max="9994" width="6.83203125" style="183" customWidth="1"/>
    <col min="9995" max="9995" width="3.83203125" style="183" customWidth="1"/>
    <col min="9996" max="9996" width="7.83203125" style="183" customWidth="1"/>
    <col min="9997" max="9997" width="3.83203125" style="183" customWidth="1"/>
    <col min="9998" max="9998" width="8.33203125" style="183" customWidth="1"/>
    <col min="9999" max="9999" width="3.83203125" style="183" customWidth="1"/>
    <col min="10000" max="10000" width="8.33203125" style="183" customWidth="1"/>
    <col min="10001" max="10001" width="3.83203125" style="183" customWidth="1"/>
    <col min="10002" max="10002" width="5.83203125" style="183" customWidth="1"/>
    <col min="10003" max="10003" width="3.83203125" style="183" customWidth="1"/>
    <col min="10004" max="10004" width="5.83203125" style="183" customWidth="1"/>
    <col min="10005" max="10005" width="3.83203125" style="183" customWidth="1"/>
    <col min="10006" max="10006" width="5.83203125" style="183" customWidth="1"/>
    <col min="10007" max="10007" width="3.83203125" style="183" customWidth="1"/>
    <col min="10008" max="10008" width="5.83203125" style="183" customWidth="1"/>
    <col min="10009" max="10009" width="3.83203125" style="183" customWidth="1"/>
    <col min="10010" max="10010" width="5.83203125" style="183" customWidth="1"/>
    <col min="10011" max="10011" width="3.83203125" style="183" customWidth="1"/>
    <col min="10012" max="10012" width="0" style="183" hidden="1" customWidth="1"/>
    <col min="10013" max="10240" width="9.33203125" style="183"/>
    <col min="10241" max="10241" width="3.83203125" style="183" customWidth="1"/>
    <col min="10242" max="10242" width="24.83203125" style="183" customWidth="1"/>
    <col min="10243" max="10243" width="6.6640625" style="183" customWidth="1"/>
    <col min="10244" max="10244" width="4.33203125" style="183" customWidth="1"/>
    <col min="10245" max="10245" width="8.1640625" style="183" customWidth="1"/>
    <col min="10246" max="10246" width="22.83203125" style="183" customWidth="1"/>
    <col min="10247" max="10247" width="6.6640625" style="183" customWidth="1"/>
    <col min="10248" max="10248" width="8.33203125" style="183" customWidth="1"/>
    <col min="10249" max="10249" width="3.83203125" style="183" customWidth="1"/>
    <col min="10250" max="10250" width="6.83203125" style="183" customWidth="1"/>
    <col min="10251" max="10251" width="3.83203125" style="183" customWidth="1"/>
    <col min="10252" max="10252" width="7.83203125" style="183" customWidth="1"/>
    <col min="10253" max="10253" width="3.83203125" style="183" customWidth="1"/>
    <col min="10254" max="10254" width="8.33203125" style="183" customWidth="1"/>
    <col min="10255" max="10255" width="3.83203125" style="183" customWidth="1"/>
    <col min="10256" max="10256" width="8.33203125" style="183" customWidth="1"/>
    <col min="10257" max="10257" width="3.83203125" style="183" customWidth="1"/>
    <col min="10258" max="10258" width="5.83203125" style="183" customWidth="1"/>
    <col min="10259" max="10259" width="3.83203125" style="183" customWidth="1"/>
    <col min="10260" max="10260" width="5.83203125" style="183" customWidth="1"/>
    <col min="10261" max="10261" width="3.83203125" style="183" customWidth="1"/>
    <col min="10262" max="10262" width="5.83203125" style="183" customWidth="1"/>
    <col min="10263" max="10263" width="3.83203125" style="183" customWidth="1"/>
    <col min="10264" max="10264" width="5.83203125" style="183" customWidth="1"/>
    <col min="10265" max="10265" width="3.83203125" style="183" customWidth="1"/>
    <col min="10266" max="10266" width="5.83203125" style="183" customWidth="1"/>
    <col min="10267" max="10267" width="3.83203125" style="183" customWidth="1"/>
    <col min="10268" max="10268" width="0" style="183" hidden="1" customWidth="1"/>
    <col min="10269" max="10496" width="9.33203125" style="183"/>
    <col min="10497" max="10497" width="3.83203125" style="183" customWidth="1"/>
    <col min="10498" max="10498" width="24.83203125" style="183" customWidth="1"/>
    <col min="10499" max="10499" width="6.6640625" style="183" customWidth="1"/>
    <col min="10500" max="10500" width="4.33203125" style="183" customWidth="1"/>
    <col min="10501" max="10501" width="8.1640625" style="183" customWidth="1"/>
    <col min="10502" max="10502" width="22.83203125" style="183" customWidth="1"/>
    <col min="10503" max="10503" width="6.6640625" style="183" customWidth="1"/>
    <col min="10504" max="10504" width="8.33203125" style="183" customWidth="1"/>
    <col min="10505" max="10505" width="3.83203125" style="183" customWidth="1"/>
    <col min="10506" max="10506" width="6.83203125" style="183" customWidth="1"/>
    <col min="10507" max="10507" width="3.83203125" style="183" customWidth="1"/>
    <col min="10508" max="10508" width="7.83203125" style="183" customWidth="1"/>
    <col min="10509" max="10509" width="3.83203125" style="183" customWidth="1"/>
    <col min="10510" max="10510" width="8.33203125" style="183" customWidth="1"/>
    <col min="10511" max="10511" width="3.83203125" style="183" customWidth="1"/>
    <col min="10512" max="10512" width="8.33203125" style="183" customWidth="1"/>
    <col min="10513" max="10513" width="3.83203125" style="183" customWidth="1"/>
    <col min="10514" max="10514" width="5.83203125" style="183" customWidth="1"/>
    <col min="10515" max="10515" width="3.83203125" style="183" customWidth="1"/>
    <col min="10516" max="10516" width="5.83203125" style="183" customWidth="1"/>
    <col min="10517" max="10517" width="3.83203125" style="183" customWidth="1"/>
    <col min="10518" max="10518" width="5.83203125" style="183" customWidth="1"/>
    <col min="10519" max="10519" width="3.83203125" style="183" customWidth="1"/>
    <col min="10520" max="10520" width="5.83203125" style="183" customWidth="1"/>
    <col min="10521" max="10521" width="3.83203125" style="183" customWidth="1"/>
    <col min="10522" max="10522" width="5.83203125" style="183" customWidth="1"/>
    <col min="10523" max="10523" width="3.83203125" style="183" customWidth="1"/>
    <col min="10524" max="10524" width="0" style="183" hidden="1" customWidth="1"/>
    <col min="10525" max="10752" width="9.33203125" style="183"/>
    <col min="10753" max="10753" width="3.83203125" style="183" customWidth="1"/>
    <col min="10754" max="10754" width="24.83203125" style="183" customWidth="1"/>
    <col min="10755" max="10755" width="6.6640625" style="183" customWidth="1"/>
    <col min="10756" max="10756" width="4.33203125" style="183" customWidth="1"/>
    <col min="10757" max="10757" width="8.1640625" style="183" customWidth="1"/>
    <col min="10758" max="10758" width="22.83203125" style="183" customWidth="1"/>
    <col min="10759" max="10759" width="6.6640625" style="183" customWidth="1"/>
    <col min="10760" max="10760" width="8.33203125" style="183" customWidth="1"/>
    <col min="10761" max="10761" width="3.83203125" style="183" customWidth="1"/>
    <col min="10762" max="10762" width="6.83203125" style="183" customWidth="1"/>
    <col min="10763" max="10763" width="3.83203125" style="183" customWidth="1"/>
    <col min="10764" max="10764" width="7.83203125" style="183" customWidth="1"/>
    <col min="10765" max="10765" width="3.83203125" style="183" customWidth="1"/>
    <col min="10766" max="10766" width="8.33203125" style="183" customWidth="1"/>
    <col min="10767" max="10767" width="3.83203125" style="183" customWidth="1"/>
    <col min="10768" max="10768" width="8.33203125" style="183" customWidth="1"/>
    <col min="10769" max="10769" width="3.83203125" style="183" customWidth="1"/>
    <col min="10770" max="10770" width="5.83203125" style="183" customWidth="1"/>
    <col min="10771" max="10771" width="3.83203125" style="183" customWidth="1"/>
    <col min="10772" max="10772" width="5.83203125" style="183" customWidth="1"/>
    <col min="10773" max="10773" width="3.83203125" style="183" customWidth="1"/>
    <col min="10774" max="10774" width="5.83203125" style="183" customWidth="1"/>
    <col min="10775" max="10775" width="3.83203125" style="183" customWidth="1"/>
    <col min="10776" max="10776" width="5.83203125" style="183" customWidth="1"/>
    <col min="10777" max="10777" width="3.83203125" style="183" customWidth="1"/>
    <col min="10778" max="10778" width="5.83203125" style="183" customWidth="1"/>
    <col min="10779" max="10779" width="3.83203125" style="183" customWidth="1"/>
    <col min="10780" max="10780" width="0" style="183" hidden="1" customWidth="1"/>
    <col min="10781" max="11008" width="9.33203125" style="183"/>
    <col min="11009" max="11009" width="3.83203125" style="183" customWidth="1"/>
    <col min="11010" max="11010" width="24.83203125" style="183" customWidth="1"/>
    <col min="11011" max="11011" width="6.6640625" style="183" customWidth="1"/>
    <col min="11012" max="11012" width="4.33203125" style="183" customWidth="1"/>
    <col min="11013" max="11013" width="8.1640625" style="183" customWidth="1"/>
    <col min="11014" max="11014" width="22.83203125" style="183" customWidth="1"/>
    <col min="11015" max="11015" width="6.6640625" style="183" customWidth="1"/>
    <col min="11016" max="11016" width="8.33203125" style="183" customWidth="1"/>
    <col min="11017" max="11017" width="3.83203125" style="183" customWidth="1"/>
    <col min="11018" max="11018" width="6.83203125" style="183" customWidth="1"/>
    <col min="11019" max="11019" width="3.83203125" style="183" customWidth="1"/>
    <col min="11020" max="11020" width="7.83203125" style="183" customWidth="1"/>
    <col min="11021" max="11021" width="3.83203125" style="183" customWidth="1"/>
    <col min="11022" max="11022" width="8.33203125" style="183" customWidth="1"/>
    <col min="11023" max="11023" width="3.83203125" style="183" customWidth="1"/>
    <col min="11024" max="11024" width="8.33203125" style="183" customWidth="1"/>
    <col min="11025" max="11025" width="3.83203125" style="183" customWidth="1"/>
    <col min="11026" max="11026" width="5.83203125" style="183" customWidth="1"/>
    <col min="11027" max="11027" width="3.83203125" style="183" customWidth="1"/>
    <col min="11028" max="11028" width="5.83203125" style="183" customWidth="1"/>
    <col min="11029" max="11029" width="3.83203125" style="183" customWidth="1"/>
    <col min="11030" max="11030" width="5.83203125" style="183" customWidth="1"/>
    <col min="11031" max="11031" width="3.83203125" style="183" customWidth="1"/>
    <col min="11032" max="11032" width="5.83203125" style="183" customWidth="1"/>
    <col min="11033" max="11033" width="3.83203125" style="183" customWidth="1"/>
    <col min="11034" max="11034" width="5.83203125" style="183" customWidth="1"/>
    <col min="11035" max="11035" width="3.83203125" style="183" customWidth="1"/>
    <col min="11036" max="11036" width="0" style="183" hidden="1" customWidth="1"/>
    <col min="11037" max="11264" width="9.33203125" style="183"/>
    <col min="11265" max="11265" width="3.83203125" style="183" customWidth="1"/>
    <col min="11266" max="11266" width="24.83203125" style="183" customWidth="1"/>
    <col min="11267" max="11267" width="6.6640625" style="183" customWidth="1"/>
    <col min="11268" max="11268" width="4.33203125" style="183" customWidth="1"/>
    <col min="11269" max="11269" width="8.1640625" style="183" customWidth="1"/>
    <col min="11270" max="11270" width="22.83203125" style="183" customWidth="1"/>
    <col min="11271" max="11271" width="6.6640625" style="183" customWidth="1"/>
    <col min="11272" max="11272" width="8.33203125" style="183" customWidth="1"/>
    <col min="11273" max="11273" width="3.83203125" style="183" customWidth="1"/>
    <col min="11274" max="11274" width="6.83203125" style="183" customWidth="1"/>
    <col min="11275" max="11275" width="3.83203125" style="183" customWidth="1"/>
    <col min="11276" max="11276" width="7.83203125" style="183" customWidth="1"/>
    <col min="11277" max="11277" width="3.83203125" style="183" customWidth="1"/>
    <col min="11278" max="11278" width="8.33203125" style="183" customWidth="1"/>
    <col min="11279" max="11279" width="3.83203125" style="183" customWidth="1"/>
    <col min="11280" max="11280" width="8.33203125" style="183" customWidth="1"/>
    <col min="11281" max="11281" width="3.83203125" style="183" customWidth="1"/>
    <col min="11282" max="11282" width="5.83203125" style="183" customWidth="1"/>
    <col min="11283" max="11283" width="3.83203125" style="183" customWidth="1"/>
    <col min="11284" max="11284" width="5.83203125" style="183" customWidth="1"/>
    <col min="11285" max="11285" width="3.83203125" style="183" customWidth="1"/>
    <col min="11286" max="11286" width="5.83203125" style="183" customWidth="1"/>
    <col min="11287" max="11287" width="3.83203125" style="183" customWidth="1"/>
    <col min="11288" max="11288" width="5.83203125" style="183" customWidth="1"/>
    <col min="11289" max="11289" width="3.83203125" style="183" customWidth="1"/>
    <col min="11290" max="11290" width="5.83203125" style="183" customWidth="1"/>
    <col min="11291" max="11291" width="3.83203125" style="183" customWidth="1"/>
    <col min="11292" max="11292" width="0" style="183" hidden="1" customWidth="1"/>
    <col min="11293" max="11520" width="9.33203125" style="183"/>
    <col min="11521" max="11521" width="3.83203125" style="183" customWidth="1"/>
    <col min="11522" max="11522" width="24.83203125" style="183" customWidth="1"/>
    <col min="11523" max="11523" width="6.6640625" style="183" customWidth="1"/>
    <col min="11524" max="11524" width="4.33203125" style="183" customWidth="1"/>
    <col min="11525" max="11525" width="8.1640625" style="183" customWidth="1"/>
    <col min="11526" max="11526" width="22.83203125" style="183" customWidth="1"/>
    <col min="11527" max="11527" width="6.6640625" style="183" customWidth="1"/>
    <col min="11528" max="11528" width="8.33203125" style="183" customWidth="1"/>
    <col min="11529" max="11529" width="3.83203125" style="183" customWidth="1"/>
    <col min="11530" max="11530" width="6.83203125" style="183" customWidth="1"/>
    <col min="11531" max="11531" width="3.83203125" style="183" customWidth="1"/>
    <col min="11532" max="11532" width="7.83203125" style="183" customWidth="1"/>
    <col min="11533" max="11533" width="3.83203125" style="183" customWidth="1"/>
    <col min="11534" max="11534" width="8.33203125" style="183" customWidth="1"/>
    <col min="11535" max="11535" width="3.83203125" style="183" customWidth="1"/>
    <col min="11536" max="11536" width="8.33203125" style="183" customWidth="1"/>
    <col min="11537" max="11537" width="3.83203125" style="183" customWidth="1"/>
    <col min="11538" max="11538" width="5.83203125" style="183" customWidth="1"/>
    <col min="11539" max="11539" width="3.83203125" style="183" customWidth="1"/>
    <col min="11540" max="11540" width="5.83203125" style="183" customWidth="1"/>
    <col min="11541" max="11541" width="3.83203125" style="183" customWidth="1"/>
    <col min="11542" max="11542" width="5.83203125" style="183" customWidth="1"/>
    <col min="11543" max="11543" width="3.83203125" style="183" customWidth="1"/>
    <col min="11544" max="11544" width="5.83203125" style="183" customWidth="1"/>
    <col min="11545" max="11545" width="3.83203125" style="183" customWidth="1"/>
    <col min="11546" max="11546" width="5.83203125" style="183" customWidth="1"/>
    <col min="11547" max="11547" width="3.83203125" style="183" customWidth="1"/>
    <col min="11548" max="11548" width="0" style="183" hidden="1" customWidth="1"/>
    <col min="11549" max="11776" width="9.33203125" style="183"/>
    <col min="11777" max="11777" width="3.83203125" style="183" customWidth="1"/>
    <col min="11778" max="11778" width="24.83203125" style="183" customWidth="1"/>
    <col min="11779" max="11779" width="6.6640625" style="183" customWidth="1"/>
    <col min="11780" max="11780" width="4.33203125" style="183" customWidth="1"/>
    <col min="11781" max="11781" width="8.1640625" style="183" customWidth="1"/>
    <col min="11782" max="11782" width="22.83203125" style="183" customWidth="1"/>
    <col min="11783" max="11783" width="6.6640625" style="183" customWidth="1"/>
    <col min="11784" max="11784" width="8.33203125" style="183" customWidth="1"/>
    <col min="11785" max="11785" width="3.83203125" style="183" customWidth="1"/>
    <col min="11786" max="11786" width="6.83203125" style="183" customWidth="1"/>
    <col min="11787" max="11787" width="3.83203125" style="183" customWidth="1"/>
    <col min="11788" max="11788" width="7.83203125" style="183" customWidth="1"/>
    <col min="11789" max="11789" width="3.83203125" style="183" customWidth="1"/>
    <col min="11790" max="11790" width="8.33203125" style="183" customWidth="1"/>
    <col min="11791" max="11791" width="3.83203125" style="183" customWidth="1"/>
    <col min="11792" max="11792" width="8.33203125" style="183" customWidth="1"/>
    <col min="11793" max="11793" width="3.83203125" style="183" customWidth="1"/>
    <col min="11794" max="11794" width="5.83203125" style="183" customWidth="1"/>
    <col min="11795" max="11795" width="3.83203125" style="183" customWidth="1"/>
    <col min="11796" max="11796" width="5.83203125" style="183" customWidth="1"/>
    <col min="11797" max="11797" width="3.83203125" style="183" customWidth="1"/>
    <col min="11798" max="11798" width="5.83203125" style="183" customWidth="1"/>
    <col min="11799" max="11799" width="3.83203125" style="183" customWidth="1"/>
    <col min="11800" max="11800" width="5.83203125" style="183" customWidth="1"/>
    <col min="11801" max="11801" width="3.83203125" style="183" customWidth="1"/>
    <col min="11802" max="11802" width="5.83203125" style="183" customWidth="1"/>
    <col min="11803" max="11803" width="3.83203125" style="183" customWidth="1"/>
    <col min="11804" max="11804" width="0" style="183" hidden="1" customWidth="1"/>
    <col min="11805" max="12032" width="9.33203125" style="183"/>
    <col min="12033" max="12033" width="3.83203125" style="183" customWidth="1"/>
    <col min="12034" max="12034" width="24.83203125" style="183" customWidth="1"/>
    <col min="12035" max="12035" width="6.6640625" style="183" customWidth="1"/>
    <col min="12036" max="12036" width="4.33203125" style="183" customWidth="1"/>
    <col min="12037" max="12037" width="8.1640625" style="183" customWidth="1"/>
    <col min="12038" max="12038" width="22.83203125" style="183" customWidth="1"/>
    <col min="12039" max="12039" width="6.6640625" style="183" customWidth="1"/>
    <col min="12040" max="12040" width="8.33203125" style="183" customWidth="1"/>
    <col min="12041" max="12041" width="3.83203125" style="183" customWidth="1"/>
    <col min="12042" max="12042" width="6.83203125" style="183" customWidth="1"/>
    <col min="12043" max="12043" width="3.83203125" style="183" customWidth="1"/>
    <col min="12044" max="12044" width="7.83203125" style="183" customWidth="1"/>
    <col min="12045" max="12045" width="3.83203125" style="183" customWidth="1"/>
    <col min="12046" max="12046" width="8.33203125" style="183" customWidth="1"/>
    <col min="12047" max="12047" width="3.83203125" style="183" customWidth="1"/>
    <col min="12048" max="12048" width="8.33203125" style="183" customWidth="1"/>
    <col min="12049" max="12049" width="3.83203125" style="183" customWidth="1"/>
    <col min="12050" max="12050" width="5.83203125" style="183" customWidth="1"/>
    <col min="12051" max="12051" width="3.83203125" style="183" customWidth="1"/>
    <col min="12052" max="12052" width="5.83203125" style="183" customWidth="1"/>
    <col min="12053" max="12053" width="3.83203125" style="183" customWidth="1"/>
    <col min="12054" max="12054" width="5.83203125" style="183" customWidth="1"/>
    <col min="12055" max="12055" width="3.83203125" style="183" customWidth="1"/>
    <col min="12056" max="12056" width="5.83203125" style="183" customWidth="1"/>
    <col min="12057" max="12057" width="3.83203125" style="183" customWidth="1"/>
    <col min="12058" max="12058" width="5.83203125" style="183" customWidth="1"/>
    <col min="12059" max="12059" width="3.83203125" style="183" customWidth="1"/>
    <col min="12060" max="12060" width="0" style="183" hidden="1" customWidth="1"/>
    <col min="12061" max="12288" width="9.33203125" style="183"/>
    <col min="12289" max="12289" width="3.83203125" style="183" customWidth="1"/>
    <col min="12290" max="12290" width="24.83203125" style="183" customWidth="1"/>
    <col min="12291" max="12291" width="6.6640625" style="183" customWidth="1"/>
    <col min="12292" max="12292" width="4.33203125" style="183" customWidth="1"/>
    <col min="12293" max="12293" width="8.1640625" style="183" customWidth="1"/>
    <col min="12294" max="12294" width="22.83203125" style="183" customWidth="1"/>
    <col min="12295" max="12295" width="6.6640625" style="183" customWidth="1"/>
    <col min="12296" max="12296" width="8.33203125" style="183" customWidth="1"/>
    <col min="12297" max="12297" width="3.83203125" style="183" customWidth="1"/>
    <col min="12298" max="12298" width="6.83203125" style="183" customWidth="1"/>
    <col min="12299" max="12299" width="3.83203125" style="183" customWidth="1"/>
    <col min="12300" max="12300" width="7.83203125" style="183" customWidth="1"/>
    <col min="12301" max="12301" width="3.83203125" style="183" customWidth="1"/>
    <col min="12302" max="12302" width="8.33203125" style="183" customWidth="1"/>
    <col min="12303" max="12303" width="3.83203125" style="183" customWidth="1"/>
    <col min="12304" max="12304" width="8.33203125" style="183" customWidth="1"/>
    <col min="12305" max="12305" width="3.83203125" style="183" customWidth="1"/>
    <col min="12306" max="12306" width="5.83203125" style="183" customWidth="1"/>
    <col min="12307" max="12307" width="3.83203125" style="183" customWidth="1"/>
    <col min="12308" max="12308" width="5.83203125" style="183" customWidth="1"/>
    <col min="12309" max="12309" width="3.83203125" style="183" customWidth="1"/>
    <col min="12310" max="12310" width="5.83203125" style="183" customWidth="1"/>
    <col min="12311" max="12311" width="3.83203125" style="183" customWidth="1"/>
    <col min="12312" max="12312" width="5.83203125" style="183" customWidth="1"/>
    <col min="12313" max="12313" width="3.83203125" style="183" customWidth="1"/>
    <col min="12314" max="12314" width="5.83203125" style="183" customWidth="1"/>
    <col min="12315" max="12315" width="3.83203125" style="183" customWidth="1"/>
    <col min="12316" max="12316" width="0" style="183" hidden="1" customWidth="1"/>
    <col min="12317" max="12544" width="9.33203125" style="183"/>
    <col min="12545" max="12545" width="3.83203125" style="183" customWidth="1"/>
    <col min="12546" max="12546" width="24.83203125" style="183" customWidth="1"/>
    <col min="12547" max="12547" width="6.6640625" style="183" customWidth="1"/>
    <col min="12548" max="12548" width="4.33203125" style="183" customWidth="1"/>
    <col min="12549" max="12549" width="8.1640625" style="183" customWidth="1"/>
    <col min="12550" max="12550" width="22.83203125" style="183" customWidth="1"/>
    <col min="12551" max="12551" width="6.6640625" style="183" customWidth="1"/>
    <col min="12552" max="12552" width="8.33203125" style="183" customWidth="1"/>
    <col min="12553" max="12553" width="3.83203125" style="183" customWidth="1"/>
    <col min="12554" max="12554" width="6.83203125" style="183" customWidth="1"/>
    <col min="12555" max="12555" width="3.83203125" style="183" customWidth="1"/>
    <col min="12556" max="12556" width="7.83203125" style="183" customWidth="1"/>
    <col min="12557" max="12557" width="3.83203125" style="183" customWidth="1"/>
    <col min="12558" max="12558" width="8.33203125" style="183" customWidth="1"/>
    <col min="12559" max="12559" width="3.83203125" style="183" customWidth="1"/>
    <col min="12560" max="12560" width="8.33203125" style="183" customWidth="1"/>
    <col min="12561" max="12561" width="3.83203125" style="183" customWidth="1"/>
    <col min="12562" max="12562" width="5.83203125" style="183" customWidth="1"/>
    <col min="12563" max="12563" width="3.83203125" style="183" customWidth="1"/>
    <col min="12564" max="12564" width="5.83203125" style="183" customWidth="1"/>
    <col min="12565" max="12565" width="3.83203125" style="183" customWidth="1"/>
    <col min="12566" max="12566" width="5.83203125" style="183" customWidth="1"/>
    <col min="12567" max="12567" width="3.83203125" style="183" customWidth="1"/>
    <col min="12568" max="12568" width="5.83203125" style="183" customWidth="1"/>
    <col min="12569" max="12569" width="3.83203125" style="183" customWidth="1"/>
    <col min="12570" max="12570" width="5.83203125" style="183" customWidth="1"/>
    <col min="12571" max="12571" width="3.83203125" style="183" customWidth="1"/>
    <col min="12572" max="12572" width="0" style="183" hidden="1" customWidth="1"/>
    <col min="12573" max="12800" width="9.33203125" style="183"/>
    <col min="12801" max="12801" width="3.83203125" style="183" customWidth="1"/>
    <col min="12802" max="12802" width="24.83203125" style="183" customWidth="1"/>
    <col min="12803" max="12803" width="6.6640625" style="183" customWidth="1"/>
    <col min="12804" max="12804" width="4.33203125" style="183" customWidth="1"/>
    <col min="12805" max="12805" width="8.1640625" style="183" customWidth="1"/>
    <col min="12806" max="12806" width="22.83203125" style="183" customWidth="1"/>
    <col min="12807" max="12807" width="6.6640625" style="183" customWidth="1"/>
    <col min="12808" max="12808" width="8.33203125" style="183" customWidth="1"/>
    <col min="12809" max="12809" width="3.83203125" style="183" customWidth="1"/>
    <col min="12810" max="12810" width="6.83203125" style="183" customWidth="1"/>
    <col min="12811" max="12811" width="3.83203125" style="183" customWidth="1"/>
    <col min="12812" max="12812" width="7.83203125" style="183" customWidth="1"/>
    <col min="12813" max="12813" width="3.83203125" style="183" customWidth="1"/>
    <col min="12814" max="12814" width="8.33203125" style="183" customWidth="1"/>
    <col min="12815" max="12815" width="3.83203125" style="183" customWidth="1"/>
    <col min="12816" max="12816" width="8.33203125" style="183" customWidth="1"/>
    <col min="12817" max="12817" width="3.83203125" style="183" customWidth="1"/>
    <col min="12818" max="12818" width="5.83203125" style="183" customWidth="1"/>
    <col min="12819" max="12819" width="3.83203125" style="183" customWidth="1"/>
    <col min="12820" max="12820" width="5.83203125" style="183" customWidth="1"/>
    <col min="12821" max="12821" width="3.83203125" style="183" customWidth="1"/>
    <col min="12822" max="12822" width="5.83203125" style="183" customWidth="1"/>
    <col min="12823" max="12823" width="3.83203125" style="183" customWidth="1"/>
    <col min="12824" max="12824" width="5.83203125" style="183" customWidth="1"/>
    <col min="12825" max="12825" width="3.83203125" style="183" customWidth="1"/>
    <col min="12826" max="12826" width="5.83203125" style="183" customWidth="1"/>
    <col min="12827" max="12827" width="3.83203125" style="183" customWidth="1"/>
    <col min="12828" max="12828" width="0" style="183" hidden="1" customWidth="1"/>
    <col min="12829" max="13056" width="9.33203125" style="183"/>
    <col min="13057" max="13057" width="3.83203125" style="183" customWidth="1"/>
    <col min="13058" max="13058" width="24.83203125" style="183" customWidth="1"/>
    <col min="13059" max="13059" width="6.6640625" style="183" customWidth="1"/>
    <col min="13060" max="13060" width="4.33203125" style="183" customWidth="1"/>
    <col min="13061" max="13061" width="8.1640625" style="183" customWidth="1"/>
    <col min="13062" max="13062" width="22.83203125" style="183" customWidth="1"/>
    <col min="13063" max="13063" width="6.6640625" style="183" customWidth="1"/>
    <col min="13064" max="13064" width="8.33203125" style="183" customWidth="1"/>
    <col min="13065" max="13065" width="3.83203125" style="183" customWidth="1"/>
    <col min="13066" max="13066" width="6.83203125" style="183" customWidth="1"/>
    <col min="13067" max="13067" width="3.83203125" style="183" customWidth="1"/>
    <col min="13068" max="13068" width="7.83203125" style="183" customWidth="1"/>
    <col min="13069" max="13069" width="3.83203125" style="183" customWidth="1"/>
    <col min="13070" max="13070" width="8.33203125" style="183" customWidth="1"/>
    <col min="13071" max="13071" width="3.83203125" style="183" customWidth="1"/>
    <col min="13072" max="13072" width="8.33203125" style="183" customWidth="1"/>
    <col min="13073" max="13073" width="3.83203125" style="183" customWidth="1"/>
    <col min="13074" max="13074" width="5.83203125" style="183" customWidth="1"/>
    <col min="13075" max="13075" width="3.83203125" style="183" customWidth="1"/>
    <col min="13076" max="13076" width="5.83203125" style="183" customWidth="1"/>
    <col min="13077" max="13077" width="3.83203125" style="183" customWidth="1"/>
    <col min="13078" max="13078" width="5.83203125" style="183" customWidth="1"/>
    <col min="13079" max="13079" width="3.83203125" style="183" customWidth="1"/>
    <col min="13080" max="13080" width="5.83203125" style="183" customWidth="1"/>
    <col min="13081" max="13081" width="3.83203125" style="183" customWidth="1"/>
    <col min="13082" max="13082" width="5.83203125" style="183" customWidth="1"/>
    <col min="13083" max="13083" width="3.83203125" style="183" customWidth="1"/>
    <col min="13084" max="13084" width="0" style="183" hidden="1" customWidth="1"/>
    <col min="13085" max="13312" width="9.33203125" style="183"/>
    <col min="13313" max="13313" width="3.83203125" style="183" customWidth="1"/>
    <col min="13314" max="13314" width="24.83203125" style="183" customWidth="1"/>
    <col min="13315" max="13315" width="6.6640625" style="183" customWidth="1"/>
    <col min="13316" max="13316" width="4.33203125" style="183" customWidth="1"/>
    <col min="13317" max="13317" width="8.1640625" style="183" customWidth="1"/>
    <col min="13318" max="13318" width="22.83203125" style="183" customWidth="1"/>
    <col min="13319" max="13319" width="6.6640625" style="183" customWidth="1"/>
    <col min="13320" max="13320" width="8.33203125" style="183" customWidth="1"/>
    <col min="13321" max="13321" width="3.83203125" style="183" customWidth="1"/>
    <col min="13322" max="13322" width="6.83203125" style="183" customWidth="1"/>
    <col min="13323" max="13323" width="3.83203125" style="183" customWidth="1"/>
    <col min="13324" max="13324" width="7.83203125" style="183" customWidth="1"/>
    <col min="13325" max="13325" width="3.83203125" style="183" customWidth="1"/>
    <col min="13326" max="13326" width="8.33203125" style="183" customWidth="1"/>
    <col min="13327" max="13327" width="3.83203125" style="183" customWidth="1"/>
    <col min="13328" max="13328" width="8.33203125" style="183" customWidth="1"/>
    <col min="13329" max="13329" width="3.83203125" style="183" customWidth="1"/>
    <col min="13330" max="13330" width="5.83203125" style="183" customWidth="1"/>
    <col min="13331" max="13331" width="3.83203125" style="183" customWidth="1"/>
    <col min="13332" max="13332" width="5.83203125" style="183" customWidth="1"/>
    <col min="13333" max="13333" width="3.83203125" style="183" customWidth="1"/>
    <col min="13334" max="13334" width="5.83203125" style="183" customWidth="1"/>
    <col min="13335" max="13335" width="3.83203125" style="183" customWidth="1"/>
    <col min="13336" max="13336" width="5.83203125" style="183" customWidth="1"/>
    <col min="13337" max="13337" width="3.83203125" style="183" customWidth="1"/>
    <col min="13338" max="13338" width="5.83203125" style="183" customWidth="1"/>
    <col min="13339" max="13339" width="3.83203125" style="183" customWidth="1"/>
    <col min="13340" max="13340" width="0" style="183" hidden="1" customWidth="1"/>
    <col min="13341" max="13568" width="9.33203125" style="183"/>
    <col min="13569" max="13569" width="3.83203125" style="183" customWidth="1"/>
    <col min="13570" max="13570" width="24.83203125" style="183" customWidth="1"/>
    <col min="13571" max="13571" width="6.6640625" style="183" customWidth="1"/>
    <col min="13572" max="13572" width="4.33203125" style="183" customWidth="1"/>
    <col min="13573" max="13573" width="8.1640625" style="183" customWidth="1"/>
    <col min="13574" max="13574" width="22.83203125" style="183" customWidth="1"/>
    <col min="13575" max="13575" width="6.6640625" style="183" customWidth="1"/>
    <col min="13576" max="13576" width="8.33203125" style="183" customWidth="1"/>
    <col min="13577" max="13577" width="3.83203125" style="183" customWidth="1"/>
    <col min="13578" max="13578" width="6.83203125" style="183" customWidth="1"/>
    <col min="13579" max="13579" width="3.83203125" style="183" customWidth="1"/>
    <col min="13580" max="13580" width="7.83203125" style="183" customWidth="1"/>
    <col min="13581" max="13581" width="3.83203125" style="183" customWidth="1"/>
    <col min="13582" max="13582" width="8.33203125" style="183" customWidth="1"/>
    <col min="13583" max="13583" width="3.83203125" style="183" customWidth="1"/>
    <col min="13584" max="13584" width="8.33203125" style="183" customWidth="1"/>
    <col min="13585" max="13585" width="3.83203125" style="183" customWidth="1"/>
    <col min="13586" max="13586" width="5.83203125" style="183" customWidth="1"/>
    <col min="13587" max="13587" width="3.83203125" style="183" customWidth="1"/>
    <col min="13588" max="13588" width="5.83203125" style="183" customWidth="1"/>
    <col min="13589" max="13589" width="3.83203125" style="183" customWidth="1"/>
    <col min="13590" max="13590" width="5.83203125" style="183" customWidth="1"/>
    <col min="13591" max="13591" width="3.83203125" style="183" customWidth="1"/>
    <col min="13592" max="13592" width="5.83203125" style="183" customWidth="1"/>
    <col min="13593" max="13593" width="3.83203125" style="183" customWidth="1"/>
    <col min="13594" max="13594" width="5.83203125" style="183" customWidth="1"/>
    <col min="13595" max="13595" width="3.83203125" style="183" customWidth="1"/>
    <col min="13596" max="13596" width="0" style="183" hidden="1" customWidth="1"/>
    <col min="13597" max="13824" width="9.33203125" style="183"/>
    <col min="13825" max="13825" width="3.83203125" style="183" customWidth="1"/>
    <col min="13826" max="13826" width="24.83203125" style="183" customWidth="1"/>
    <col min="13827" max="13827" width="6.6640625" style="183" customWidth="1"/>
    <col min="13828" max="13828" width="4.33203125" style="183" customWidth="1"/>
    <col min="13829" max="13829" width="8.1640625" style="183" customWidth="1"/>
    <col min="13830" max="13830" width="22.83203125" style="183" customWidth="1"/>
    <col min="13831" max="13831" width="6.6640625" style="183" customWidth="1"/>
    <col min="13832" max="13832" width="8.33203125" style="183" customWidth="1"/>
    <col min="13833" max="13833" width="3.83203125" style="183" customWidth="1"/>
    <col min="13834" max="13834" width="6.83203125" style="183" customWidth="1"/>
    <col min="13835" max="13835" width="3.83203125" style="183" customWidth="1"/>
    <col min="13836" max="13836" width="7.83203125" style="183" customWidth="1"/>
    <col min="13837" max="13837" width="3.83203125" style="183" customWidth="1"/>
    <col min="13838" max="13838" width="8.33203125" style="183" customWidth="1"/>
    <col min="13839" max="13839" width="3.83203125" style="183" customWidth="1"/>
    <col min="13840" max="13840" width="8.33203125" style="183" customWidth="1"/>
    <col min="13841" max="13841" width="3.83203125" style="183" customWidth="1"/>
    <col min="13842" max="13842" width="5.83203125" style="183" customWidth="1"/>
    <col min="13843" max="13843" width="3.83203125" style="183" customWidth="1"/>
    <col min="13844" max="13844" width="5.83203125" style="183" customWidth="1"/>
    <col min="13845" max="13845" width="3.83203125" style="183" customWidth="1"/>
    <col min="13846" max="13846" width="5.83203125" style="183" customWidth="1"/>
    <col min="13847" max="13847" width="3.83203125" style="183" customWidth="1"/>
    <col min="13848" max="13848" width="5.83203125" style="183" customWidth="1"/>
    <col min="13849" max="13849" width="3.83203125" style="183" customWidth="1"/>
    <col min="13850" max="13850" width="5.83203125" style="183" customWidth="1"/>
    <col min="13851" max="13851" width="3.83203125" style="183" customWidth="1"/>
    <col min="13852" max="13852" width="0" style="183" hidden="1" customWidth="1"/>
    <col min="13853" max="14080" width="9.33203125" style="183"/>
    <col min="14081" max="14081" width="3.83203125" style="183" customWidth="1"/>
    <col min="14082" max="14082" width="24.83203125" style="183" customWidth="1"/>
    <col min="14083" max="14083" width="6.6640625" style="183" customWidth="1"/>
    <col min="14084" max="14084" width="4.33203125" style="183" customWidth="1"/>
    <col min="14085" max="14085" width="8.1640625" style="183" customWidth="1"/>
    <col min="14086" max="14086" width="22.83203125" style="183" customWidth="1"/>
    <col min="14087" max="14087" width="6.6640625" style="183" customWidth="1"/>
    <col min="14088" max="14088" width="8.33203125" style="183" customWidth="1"/>
    <col min="14089" max="14089" width="3.83203125" style="183" customWidth="1"/>
    <col min="14090" max="14090" width="6.83203125" style="183" customWidth="1"/>
    <col min="14091" max="14091" width="3.83203125" style="183" customWidth="1"/>
    <col min="14092" max="14092" width="7.83203125" style="183" customWidth="1"/>
    <col min="14093" max="14093" width="3.83203125" style="183" customWidth="1"/>
    <col min="14094" max="14094" width="8.33203125" style="183" customWidth="1"/>
    <col min="14095" max="14095" width="3.83203125" style="183" customWidth="1"/>
    <col min="14096" max="14096" width="8.33203125" style="183" customWidth="1"/>
    <col min="14097" max="14097" width="3.83203125" style="183" customWidth="1"/>
    <col min="14098" max="14098" width="5.83203125" style="183" customWidth="1"/>
    <col min="14099" max="14099" width="3.83203125" style="183" customWidth="1"/>
    <col min="14100" max="14100" width="5.83203125" style="183" customWidth="1"/>
    <col min="14101" max="14101" width="3.83203125" style="183" customWidth="1"/>
    <col min="14102" max="14102" width="5.83203125" style="183" customWidth="1"/>
    <col min="14103" max="14103" width="3.83203125" style="183" customWidth="1"/>
    <col min="14104" max="14104" width="5.83203125" style="183" customWidth="1"/>
    <col min="14105" max="14105" width="3.83203125" style="183" customWidth="1"/>
    <col min="14106" max="14106" width="5.83203125" style="183" customWidth="1"/>
    <col min="14107" max="14107" width="3.83203125" style="183" customWidth="1"/>
    <col min="14108" max="14108" width="0" style="183" hidden="1" customWidth="1"/>
    <col min="14109" max="14336" width="9.33203125" style="183"/>
    <col min="14337" max="14337" width="3.83203125" style="183" customWidth="1"/>
    <col min="14338" max="14338" width="24.83203125" style="183" customWidth="1"/>
    <col min="14339" max="14339" width="6.6640625" style="183" customWidth="1"/>
    <col min="14340" max="14340" width="4.33203125" style="183" customWidth="1"/>
    <col min="14341" max="14341" width="8.1640625" style="183" customWidth="1"/>
    <col min="14342" max="14342" width="22.83203125" style="183" customWidth="1"/>
    <col min="14343" max="14343" width="6.6640625" style="183" customWidth="1"/>
    <col min="14344" max="14344" width="8.33203125" style="183" customWidth="1"/>
    <col min="14345" max="14345" width="3.83203125" style="183" customWidth="1"/>
    <col min="14346" max="14346" width="6.83203125" style="183" customWidth="1"/>
    <col min="14347" max="14347" width="3.83203125" style="183" customWidth="1"/>
    <col min="14348" max="14348" width="7.83203125" style="183" customWidth="1"/>
    <col min="14349" max="14349" width="3.83203125" style="183" customWidth="1"/>
    <col min="14350" max="14350" width="8.33203125" style="183" customWidth="1"/>
    <col min="14351" max="14351" width="3.83203125" style="183" customWidth="1"/>
    <col min="14352" max="14352" width="8.33203125" style="183" customWidth="1"/>
    <col min="14353" max="14353" width="3.83203125" style="183" customWidth="1"/>
    <col min="14354" max="14354" width="5.83203125" style="183" customWidth="1"/>
    <col min="14355" max="14355" width="3.83203125" style="183" customWidth="1"/>
    <col min="14356" max="14356" width="5.83203125" style="183" customWidth="1"/>
    <col min="14357" max="14357" width="3.83203125" style="183" customWidth="1"/>
    <col min="14358" max="14358" width="5.83203125" style="183" customWidth="1"/>
    <col min="14359" max="14359" width="3.83203125" style="183" customWidth="1"/>
    <col min="14360" max="14360" width="5.83203125" style="183" customWidth="1"/>
    <col min="14361" max="14361" width="3.83203125" style="183" customWidth="1"/>
    <col min="14362" max="14362" width="5.83203125" style="183" customWidth="1"/>
    <col min="14363" max="14363" width="3.83203125" style="183" customWidth="1"/>
    <col min="14364" max="14364" width="0" style="183" hidden="1" customWidth="1"/>
    <col min="14365" max="14592" width="9.33203125" style="183"/>
    <col min="14593" max="14593" width="3.83203125" style="183" customWidth="1"/>
    <col min="14594" max="14594" width="24.83203125" style="183" customWidth="1"/>
    <col min="14595" max="14595" width="6.6640625" style="183" customWidth="1"/>
    <col min="14596" max="14596" width="4.33203125" style="183" customWidth="1"/>
    <col min="14597" max="14597" width="8.1640625" style="183" customWidth="1"/>
    <col min="14598" max="14598" width="22.83203125" style="183" customWidth="1"/>
    <col min="14599" max="14599" width="6.6640625" style="183" customWidth="1"/>
    <col min="14600" max="14600" width="8.33203125" style="183" customWidth="1"/>
    <col min="14601" max="14601" width="3.83203125" style="183" customWidth="1"/>
    <col min="14602" max="14602" width="6.83203125" style="183" customWidth="1"/>
    <col min="14603" max="14603" width="3.83203125" style="183" customWidth="1"/>
    <col min="14604" max="14604" width="7.83203125" style="183" customWidth="1"/>
    <col min="14605" max="14605" width="3.83203125" style="183" customWidth="1"/>
    <col min="14606" max="14606" width="8.33203125" style="183" customWidth="1"/>
    <col min="14607" max="14607" width="3.83203125" style="183" customWidth="1"/>
    <col min="14608" max="14608" width="8.33203125" style="183" customWidth="1"/>
    <col min="14609" max="14609" width="3.83203125" style="183" customWidth="1"/>
    <col min="14610" max="14610" width="5.83203125" style="183" customWidth="1"/>
    <col min="14611" max="14611" width="3.83203125" style="183" customWidth="1"/>
    <col min="14612" max="14612" width="5.83203125" style="183" customWidth="1"/>
    <col min="14613" max="14613" width="3.83203125" style="183" customWidth="1"/>
    <col min="14614" max="14614" width="5.83203125" style="183" customWidth="1"/>
    <col min="14615" max="14615" width="3.83203125" style="183" customWidth="1"/>
    <col min="14616" max="14616" width="5.83203125" style="183" customWidth="1"/>
    <col min="14617" max="14617" width="3.83203125" style="183" customWidth="1"/>
    <col min="14618" max="14618" width="5.83203125" style="183" customWidth="1"/>
    <col min="14619" max="14619" width="3.83203125" style="183" customWidth="1"/>
    <col min="14620" max="14620" width="0" style="183" hidden="1" customWidth="1"/>
    <col min="14621" max="14848" width="9.33203125" style="183"/>
    <col min="14849" max="14849" width="3.83203125" style="183" customWidth="1"/>
    <col min="14850" max="14850" width="24.83203125" style="183" customWidth="1"/>
    <col min="14851" max="14851" width="6.6640625" style="183" customWidth="1"/>
    <col min="14852" max="14852" width="4.33203125" style="183" customWidth="1"/>
    <col min="14853" max="14853" width="8.1640625" style="183" customWidth="1"/>
    <col min="14854" max="14854" width="22.83203125" style="183" customWidth="1"/>
    <col min="14855" max="14855" width="6.6640625" style="183" customWidth="1"/>
    <col min="14856" max="14856" width="8.33203125" style="183" customWidth="1"/>
    <col min="14857" max="14857" width="3.83203125" style="183" customWidth="1"/>
    <col min="14858" max="14858" width="6.83203125" style="183" customWidth="1"/>
    <col min="14859" max="14859" width="3.83203125" style="183" customWidth="1"/>
    <col min="14860" max="14860" width="7.83203125" style="183" customWidth="1"/>
    <col min="14861" max="14861" width="3.83203125" style="183" customWidth="1"/>
    <col min="14862" max="14862" width="8.33203125" style="183" customWidth="1"/>
    <col min="14863" max="14863" width="3.83203125" style="183" customWidth="1"/>
    <col min="14864" max="14864" width="8.33203125" style="183" customWidth="1"/>
    <col min="14865" max="14865" width="3.83203125" style="183" customWidth="1"/>
    <col min="14866" max="14866" width="5.83203125" style="183" customWidth="1"/>
    <col min="14867" max="14867" width="3.83203125" style="183" customWidth="1"/>
    <col min="14868" max="14868" width="5.83203125" style="183" customWidth="1"/>
    <col min="14869" max="14869" width="3.83203125" style="183" customWidth="1"/>
    <col min="14870" max="14870" width="5.83203125" style="183" customWidth="1"/>
    <col min="14871" max="14871" width="3.83203125" style="183" customWidth="1"/>
    <col min="14872" max="14872" width="5.83203125" style="183" customWidth="1"/>
    <col min="14873" max="14873" width="3.83203125" style="183" customWidth="1"/>
    <col min="14874" max="14874" width="5.83203125" style="183" customWidth="1"/>
    <col min="14875" max="14875" width="3.83203125" style="183" customWidth="1"/>
    <col min="14876" max="14876" width="0" style="183" hidden="1" customWidth="1"/>
    <col min="14877" max="15104" width="9.33203125" style="183"/>
    <col min="15105" max="15105" width="3.83203125" style="183" customWidth="1"/>
    <col min="15106" max="15106" width="24.83203125" style="183" customWidth="1"/>
    <col min="15107" max="15107" width="6.6640625" style="183" customWidth="1"/>
    <col min="15108" max="15108" width="4.33203125" style="183" customWidth="1"/>
    <col min="15109" max="15109" width="8.1640625" style="183" customWidth="1"/>
    <col min="15110" max="15110" width="22.83203125" style="183" customWidth="1"/>
    <col min="15111" max="15111" width="6.6640625" style="183" customWidth="1"/>
    <col min="15112" max="15112" width="8.33203125" style="183" customWidth="1"/>
    <col min="15113" max="15113" width="3.83203125" style="183" customWidth="1"/>
    <col min="15114" max="15114" width="6.83203125" style="183" customWidth="1"/>
    <col min="15115" max="15115" width="3.83203125" style="183" customWidth="1"/>
    <col min="15116" max="15116" width="7.83203125" style="183" customWidth="1"/>
    <col min="15117" max="15117" width="3.83203125" style="183" customWidth="1"/>
    <col min="15118" max="15118" width="8.33203125" style="183" customWidth="1"/>
    <col min="15119" max="15119" width="3.83203125" style="183" customWidth="1"/>
    <col min="15120" max="15120" width="8.33203125" style="183" customWidth="1"/>
    <col min="15121" max="15121" width="3.83203125" style="183" customWidth="1"/>
    <col min="15122" max="15122" width="5.83203125" style="183" customWidth="1"/>
    <col min="15123" max="15123" width="3.83203125" style="183" customWidth="1"/>
    <col min="15124" max="15124" width="5.83203125" style="183" customWidth="1"/>
    <col min="15125" max="15125" width="3.83203125" style="183" customWidth="1"/>
    <col min="15126" max="15126" width="5.83203125" style="183" customWidth="1"/>
    <col min="15127" max="15127" width="3.83203125" style="183" customWidth="1"/>
    <col min="15128" max="15128" width="5.83203125" style="183" customWidth="1"/>
    <col min="15129" max="15129" width="3.83203125" style="183" customWidth="1"/>
    <col min="15130" max="15130" width="5.83203125" style="183" customWidth="1"/>
    <col min="15131" max="15131" width="3.83203125" style="183" customWidth="1"/>
    <col min="15132" max="15132" width="0" style="183" hidden="1" customWidth="1"/>
    <col min="15133" max="15360" width="9.33203125" style="183"/>
    <col min="15361" max="15361" width="3.83203125" style="183" customWidth="1"/>
    <col min="15362" max="15362" width="24.83203125" style="183" customWidth="1"/>
    <col min="15363" max="15363" width="6.6640625" style="183" customWidth="1"/>
    <col min="15364" max="15364" width="4.33203125" style="183" customWidth="1"/>
    <col min="15365" max="15365" width="8.1640625" style="183" customWidth="1"/>
    <col min="15366" max="15366" width="22.83203125" style="183" customWidth="1"/>
    <col min="15367" max="15367" width="6.6640625" style="183" customWidth="1"/>
    <col min="15368" max="15368" width="8.33203125" style="183" customWidth="1"/>
    <col min="15369" max="15369" width="3.83203125" style="183" customWidth="1"/>
    <col min="15370" max="15370" width="6.83203125" style="183" customWidth="1"/>
    <col min="15371" max="15371" width="3.83203125" style="183" customWidth="1"/>
    <col min="15372" max="15372" width="7.83203125" style="183" customWidth="1"/>
    <col min="15373" max="15373" width="3.83203125" style="183" customWidth="1"/>
    <col min="15374" max="15374" width="8.33203125" style="183" customWidth="1"/>
    <col min="15375" max="15375" width="3.83203125" style="183" customWidth="1"/>
    <col min="15376" max="15376" width="8.33203125" style="183" customWidth="1"/>
    <col min="15377" max="15377" width="3.83203125" style="183" customWidth="1"/>
    <col min="15378" max="15378" width="5.83203125" style="183" customWidth="1"/>
    <col min="15379" max="15379" width="3.83203125" style="183" customWidth="1"/>
    <col min="15380" max="15380" width="5.83203125" style="183" customWidth="1"/>
    <col min="15381" max="15381" width="3.83203125" style="183" customWidth="1"/>
    <col min="15382" max="15382" width="5.83203125" style="183" customWidth="1"/>
    <col min="15383" max="15383" width="3.83203125" style="183" customWidth="1"/>
    <col min="15384" max="15384" width="5.83203125" style="183" customWidth="1"/>
    <col min="15385" max="15385" width="3.83203125" style="183" customWidth="1"/>
    <col min="15386" max="15386" width="5.83203125" style="183" customWidth="1"/>
    <col min="15387" max="15387" width="3.83203125" style="183" customWidth="1"/>
    <col min="15388" max="15388" width="0" style="183" hidden="1" customWidth="1"/>
    <col min="15389" max="15616" width="9.33203125" style="183"/>
    <col min="15617" max="15617" width="3.83203125" style="183" customWidth="1"/>
    <col min="15618" max="15618" width="24.83203125" style="183" customWidth="1"/>
    <col min="15619" max="15619" width="6.6640625" style="183" customWidth="1"/>
    <col min="15620" max="15620" width="4.33203125" style="183" customWidth="1"/>
    <col min="15621" max="15621" width="8.1640625" style="183" customWidth="1"/>
    <col min="15622" max="15622" width="22.83203125" style="183" customWidth="1"/>
    <col min="15623" max="15623" width="6.6640625" style="183" customWidth="1"/>
    <col min="15624" max="15624" width="8.33203125" style="183" customWidth="1"/>
    <col min="15625" max="15625" width="3.83203125" style="183" customWidth="1"/>
    <col min="15626" max="15626" width="6.83203125" style="183" customWidth="1"/>
    <col min="15627" max="15627" width="3.83203125" style="183" customWidth="1"/>
    <col min="15628" max="15628" width="7.83203125" style="183" customWidth="1"/>
    <col min="15629" max="15629" width="3.83203125" style="183" customWidth="1"/>
    <col min="15630" max="15630" width="8.33203125" style="183" customWidth="1"/>
    <col min="15631" max="15631" width="3.83203125" style="183" customWidth="1"/>
    <col min="15632" max="15632" width="8.33203125" style="183" customWidth="1"/>
    <col min="15633" max="15633" width="3.83203125" style="183" customWidth="1"/>
    <col min="15634" max="15634" width="5.83203125" style="183" customWidth="1"/>
    <col min="15635" max="15635" width="3.83203125" style="183" customWidth="1"/>
    <col min="15636" max="15636" width="5.83203125" style="183" customWidth="1"/>
    <col min="15637" max="15637" width="3.83203125" style="183" customWidth="1"/>
    <col min="15638" max="15638" width="5.83203125" style="183" customWidth="1"/>
    <col min="15639" max="15639" width="3.83203125" style="183" customWidth="1"/>
    <col min="15640" max="15640" width="5.83203125" style="183" customWidth="1"/>
    <col min="15641" max="15641" width="3.83203125" style="183" customWidth="1"/>
    <col min="15642" max="15642" width="5.83203125" style="183" customWidth="1"/>
    <col min="15643" max="15643" width="3.83203125" style="183" customWidth="1"/>
    <col min="15644" max="15644" width="0" style="183" hidden="1" customWidth="1"/>
    <col min="15645" max="15872" width="9.33203125" style="183"/>
    <col min="15873" max="15873" width="3.83203125" style="183" customWidth="1"/>
    <col min="15874" max="15874" width="24.83203125" style="183" customWidth="1"/>
    <col min="15875" max="15875" width="6.6640625" style="183" customWidth="1"/>
    <col min="15876" max="15876" width="4.33203125" style="183" customWidth="1"/>
    <col min="15877" max="15877" width="8.1640625" style="183" customWidth="1"/>
    <col min="15878" max="15878" width="22.83203125" style="183" customWidth="1"/>
    <col min="15879" max="15879" width="6.6640625" style="183" customWidth="1"/>
    <col min="15880" max="15880" width="8.33203125" style="183" customWidth="1"/>
    <col min="15881" max="15881" width="3.83203125" style="183" customWidth="1"/>
    <col min="15882" max="15882" width="6.83203125" style="183" customWidth="1"/>
    <col min="15883" max="15883" width="3.83203125" style="183" customWidth="1"/>
    <col min="15884" max="15884" width="7.83203125" style="183" customWidth="1"/>
    <col min="15885" max="15885" width="3.83203125" style="183" customWidth="1"/>
    <col min="15886" max="15886" width="8.33203125" style="183" customWidth="1"/>
    <col min="15887" max="15887" width="3.83203125" style="183" customWidth="1"/>
    <col min="15888" max="15888" width="8.33203125" style="183" customWidth="1"/>
    <col min="15889" max="15889" width="3.83203125" style="183" customWidth="1"/>
    <col min="15890" max="15890" width="5.83203125" style="183" customWidth="1"/>
    <col min="15891" max="15891" width="3.83203125" style="183" customWidth="1"/>
    <col min="15892" max="15892" width="5.83203125" style="183" customWidth="1"/>
    <col min="15893" max="15893" width="3.83203125" style="183" customWidth="1"/>
    <col min="15894" max="15894" width="5.83203125" style="183" customWidth="1"/>
    <col min="15895" max="15895" width="3.83203125" style="183" customWidth="1"/>
    <col min="15896" max="15896" width="5.83203125" style="183" customWidth="1"/>
    <col min="15897" max="15897" width="3.83203125" style="183" customWidth="1"/>
    <col min="15898" max="15898" width="5.83203125" style="183" customWidth="1"/>
    <col min="15899" max="15899" width="3.83203125" style="183" customWidth="1"/>
    <col min="15900" max="15900" width="0" style="183" hidden="1" customWidth="1"/>
    <col min="15901" max="16128" width="9.33203125" style="183"/>
    <col min="16129" max="16129" width="3.83203125" style="183" customWidth="1"/>
    <col min="16130" max="16130" width="24.83203125" style="183" customWidth="1"/>
    <col min="16131" max="16131" width="6.6640625" style="183" customWidth="1"/>
    <col min="16132" max="16132" width="4.33203125" style="183" customWidth="1"/>
    <col min="16133" max="16133" width="8.1640625" style="183" customWidth="1"/>
    <col min="16134" max="16134" width="22.83203125" style="183" customWidth="1"/>
    <col min="16135" max="16135" width="6.6640625" style="183" customWidth="1"/>
    <col min="16136" max="16136" width="8.33203125" style="183" customWidth="1"/>
    <col min="16137" max="16137" width="3.83203125" style="183" customWidth="1"/>
    <col min="16138" max="16138" width="6.83203125" style="183" customWidth="1"/>
    <col min="16139" max="16139" width="3.83203125" style="183" customWidth="1"/>
    <col min="16140" max="16140" width="7.83203125" style="183" customWidth="1"/>
    <col min="16141" max="16141" width="3.83203125" style="183" customWidth="1"/>
    <col min="16142" max="16142" width="8.33203125" style="183" customWidth="1"/>
    <col min="16143" max="16143" width="3.83203125" style="183" customWidth="1"/>
    <col min="16144" max="16144" width="8.33203125" style="183" customWidth="1"/>
    <col min="16145" max="16145" width="3.83203125" style="183" customWidth="1"/>
    <col min="16146" max="16146" width="5.83203125" style="183" customWidth="1"/>
    <col min="16147" max="16147" width="3.83203125" style="183" customWidth="1"/>
    <col min="16148" max="16148" width="5.83203125" style="183" customWidth="1"/>
    <col min="16149" max="16149" width="3.83203125" style="183" customWidth="1"/>
    <col min="16150" max="16150" width="5.83203125" style="183" customWidth="1"/>
    <col min="16151" max="16151" width="3.83203125" style="183" customWidth="1"/>
    <col min="16152" max="16152" width="5.83203125" style="183" customWidth="1"/>
    <col min="16153" max="16153" width="3.83203125" style="183" customWidth="1"/>
    <col min="16154" max="16154" width="5.83203125" style="183" customWidth="1"/>
    <col min="16155" max="16155" width="3.83203125" style="183" customWidth="1"/>
    <col min="16156" max="16156" width="0" style="183" hidden="1" customWidth="1"/>
    <col min="16157" max="16384" width="9.33203125" style="183"/>
  </cols>
  <sheetData>
    <row r="1" spans="1:28" s="182" customFormat="1" ht="18" customHeight="1">
      <c r="A1" s="1595" t="s">
        <v>588</v>
      </c>
      <c r="B1" s="1595"/>
      <c r="C1" s="1595"/>
      <c r="D1" s="1595"/>
      <c r="E1" s="1595"/>
      <c r="F1" s="1595"/>
      <c r="G1" s="1595"/>
      <c r="H1" s="1595"/>
      <c r="I1" s="1595"/>
      <c r="J1" s="1595"/>
      <c r="K1" s="1595"/>
      <c r="L1" s="1595"/>
      <c r="M1" s="1595"/>
      <c r="N1" s="1595"/>
      <c r="O1" s="1595"/>
      <c r="P1" s="1595"/>
      <c r="Q1" s="1595"/>
    </row>
    <row r="2" spans="1:28" ht="30" customHeight="1">
      <c r="A2" s="1596" t="s">
        <v>1</v>
      </c>
      <c r="B2" s="1598" t="s">
        <v>619</v>
      </c>
      <c r="C2" s="1600" t="s">
        <v>199</v>
      </c>
      <c r="D2" s="1601"/>
      <c r="E2" s="1602"/>
      <c r="F2" s="1598" t="s">
        <v>200</v>
      </c>
      <c r="G2" s="1560" t="s">
        <v>201</v>
      </c>
      <c r="H2" s="1603" t="s">
        <v>202</v>
      </c>
      <c r="I2" s="1603"/>
      <c r="J2" s="1603"/>
      <c r="K2" s="1603"/>
      <c r="L2" s="1603"/>
      <c r="M2" s="1603"/>
      <c r="N2" s="1603"/>
      <c r="O2" s="1603"/>
      <c r="P2" s="1603"/>
      <c r="Q2" s="1603"/>
      <c r="R2" s="1603" t="s">
        <v>203</v>
      </c>
      <c r="S2" s="1603"/>
      <c r="T2" s="1603"/>
      <c r="U2" s="1603"/>
      <c r="V2" s="1603"/>
      <c r="W2" s="1603"/>
      <c r="X2" s="1603"/>
      <c r="Y2" s="1603"/>
      <c r="Z2" s="1603"/>
      <c r="AA2" s="1603"/>
      <c r="AB2" s="1611" t="s">
        <v>204</v>
      </c>
    </row>
    <row r="3" spans="1:28" s="182" customFormat="1" ht="54.75" customHeight="1">
      <c r="A3" s="1597"/>
      <c r="B3" s="1599"/>
      <c r="C3" s="184" t="s">
        <v>205</v>
      </c>
      <c r="D3" s="184" t="s">
        <v>206</v>
      </c>
      <c r="E3" s="185" t="s">
        <v>207</v>
      </c>
      <c r="F3" s="1599"/>
      <c r="G3" s="1562"/>
      <c r="H3" s="186" t="s">
        <v>175</v>
      </c>
      <c r="I3" s="186" t="s">
        <v>208</v>
      </c>
      <c r="J3" s="186" t="s">
        <v>175</v>
      </c>
      <c r="K3" s="186" t="s">
        <v>208</v>
      </c>
      <c r="L3" s="186" t="s">
        <v>175</v>
      </c>
      <c r="M3" s="186" t="s">
        <v>208</v>
      </c>
      <c r="N3" s="186" t="s">
        <v>175</v>
      </c>
      <c r="O3" s="186" t="s">
        <v>208</v>
      </c>
      <c r="P3" s="186" t="s">
        <v>175</v>
      </c>
      <c r="Q3" s="186" t="s">
        <v>208</v>
      </c>
      <c r="R3" s="186" t="s">
        <v>175</v>
      </c>
      <c r="S3" s="186" t="s">
        <v>208</v>
      </c>
      <c r="T3" s="186" t="s">
        <v>175</v>
      </c>
      <c r="U3" s="186" t="s">
        <v>208</v>
      </c>
      <c r="V3" s="186" t="s">
        <v>175</v>
      </c>
      <c r="W3" s="186" t="s">
        <v>208</v>
      </c>
      <c r="X3" s="186" t="s">
        <v>175</v>
      </c>
      <c r="Y3" s="186" t="s">
        <v>208</v>
      </c>
      <c r="Z3" s="186" t="s">
        <v>175</v>
      </c>
      <c r="AA3" s="186" t="s">
        <v>208</v>
      </c>
      <c r="AB3" s="1612"/>
    </row>
    <row r="4" spans="1:28" ht="17.100000000000001" customHeight="1">
      <c r="A4" s="168">
        <v>1</v>
      </c>
      <c r="B4" s="168">
        <v>2</v>
      </c>
      <c r="C4" s="187">
        <v>3</v>
      </c>
      <c r="D4" s="187">
        <v>4</v>
      </c>
      <c r="E4" s="187">
        <v>5</v>
      </c>
      <c r="F4" s="188">
        <v>6</v>
      </c>
      <c r="G4" s="188">
        <v>7</v>
      </c>
      <c r="H4" s="1613">
        <v>8</v>
      </c>
      <c r="I4" s="1613"/>
      <c r="J4" s="1613"/>
      <c r="K4" s="1613"/>
      <c r="L4" s="1613"/>
      <c r="M4" s="1613"/>
      <c r="N4" s="1613"/>
      <c r="O4" s="1613"/>
      <c r="P4" s="1613"/>
      <c r="Q4" s="1613"/>
      <c r="R4" s="1613">
        <v>9</v>
      </c>
      <c r="S4" s="1613"/>
      <c r="T4" s="1613"/>
      <c r="U4" s="1613"/>
      <c r="V4" s="1613"/>
      <c r="W4" s="1613"/>
      <c r="X4" s="1613"/>
      <c r="Y4" s="1613"/>
      <c r="Z4" s="1613"/>
      <c r="AA4" s="1613"/>
      <c r="AB4" s="189">
        <v>10</v>
      </c>
    </row>
    <row r="5" spans="1:28" s="197" customFormat="1" ht="18" customHeight="1">
      <c r="A5" s="190" t="s">
        <v>1717</v>
      </c>
      <c r="B5" s="191" t="s">
        <v>808</v>
      </c>
      <c r="C5" s="192">
        <v>18</v>
      </c>
      <c r="D5" s="193"/>
      <c r="E5" s="1084">
        <f>SUM(C5+D5)</f>
        <v>18</v>
      </c>
      <c r="F5" s="195" t="s">
        <v>1275</v>
      </c>
      <c r="G5" s="192">
        <v>18</v>
      </c>
      <c r="H5" s="196" t="s">
        <v>1456</v>
      </c>
      <c r="I5" s="193">
        <v>4</v>
      </c>
      <c r="J5" s="196" t="s">
        <v>1463</v>
      </c>
      <c r="K5" s="193">
        <v>4</v>
      </c>
      <c r="L5" s="196" t="s">
        <v>736</v>
      </c>
      <c r="M5" s="193">
        <v>2</v>
      </c>
      <c r="N5" s="196" t="s">
        <v>764</v>
      </c>
      <c r="O5" s="193">
        <v>3</v>
      </c>
      <c r="P5" s="196" t="s">
        <v>1473</v>
      </c>
      <c r="Q5" s="193">
        <v>5</v>
      </c>
      <c r="R5" s="196"/>
      <c r="S5" s="193"/>
      <c r="T5" s="196"/>
      <c r="U5" s="193"/>
      <c r="V5" s="196"/>
      <c r="W5" s="193"/>
      <c r="X5" s="196"/>
      <c r="Y5" s="193"/>
      <c r="Z5" s="196"/>
      <c r="AA5" s="193"/>
      <c r="AB5" s="194">
        <f t="shared" ref="AB5:AB46" si="0">I5+K5+M5+O5+Q5+S5+U5+W5+Y5+AA5</f>
        <v>18</v>
      </c>
    </row>
    <row r="6" spans="1:28" s="197" customFormat="1" ht="18" customHeight="1">
      <c r="A6" s="190" t="s">
        <v>1694</v>
      </c>
      <c r="B6" s="191" t="s">
        <v>831</v>
      </c>
      <c r="C6" s="192">
        <v>18</v>
      </c>
      <c r="D6" s="193"/>
      <c r="E6" s="1084">
        <f t="shared" ref="E6:E69" si="1">SUM(C6+D6)</f>
        <v>18</v>
      </c>
      <c r="F6" s="195" t="s">
        <v>1275</v>
      </c>
      <c r="G6" s="192">
        <v>18</v>
      </c>
      <c r="H6" s="196" t="s">
        <v>768</v>
      </c>
      <c r="I6" s="193">
        <v>3</v>
      </c>
      <c r="J6" s="196" t="s">
        <v>756</v>
      </c>
      <c r="K6" s="193">
        <v>3</v>
      </c>
      <c r="L6" s="196" t="s">
        <v>1467</v>
      </c>
      <c r="M6" s="193">
        <v>3</v>
      </c>
      <c r="N6" s="196" t="s">
        <v>1468</v>
      </c>
      <c r="O6" s="193">
        <v>3</v>
      </c>
      <c r="P6" s="196" t="s">
        <v>1474</v>
      </c>
      <c r="Q6" s="193">
        <v>3</v>
      </c>
      <c r="R6" s="196"/>
      <c r="S6" s="193"/>
      <c r="T6" s="196"/>
      <c r="U6" s="193"/>
      <c r="V6" s="196"/>
      <c r="W6" s="193"/>
      <c r="X6" s="196"/>
      <c r="Y6" s="193"/>
      <c r="Z6" s="196"/>
      <c r="AA6" s="193"/>
      <c r="AB6" s="194">
        <f t="shared" si="0"/>
        <v>15</v>
      </c>
    </row>
    <row r="7" spans="1:28" s="197" customFormat="1" ht="18" customHeight="1">
      <c r="A7" s="190"/>
      <c r="B7" s="191"/>
      <c r="C7" s="192"/>
      <c r="D7" s="193"/>
      <c r="E7" s="1084">
        <f t="shared" si="1"/>
        <v>0</v>
      </c>
      <c r="F7" s="195"/>
      <c r="G7" s="192"/>
      <c r="H7" s="196" t="s">
        <v>748</v>
      </c>
      <c r="I7" s="193">
        <v>3</v>
      </c>
      <c r="J7" s="196"/>
      <c r="K7" s="193"/>
      <c r="L7" s="196"/>
      <c r="M7" s="193"/>
      <c r="N7" s="196"/>
      <c r="O7" s="193"/>
      <c r="P7" s="196"/>
      <c r="Q7" s="193"/>
      <c r="R7" s="196"/>
      <c r="S7" s="193"/>
      <c r="T7" s="196"/>
      <c r="U7" s="193"/>
      <c r="V7" s="196"/>
      <c r="W7" s="193"/>
      <c r="X7" s="196"/>
      <c r="Y7" s="193"/>
      <c r="Z7" s="196"/>
      <c r="AA7" s="193"/>
      <c r="AB7" s="194">
        <f t="shared" si="0"/>
        <v>3</v>
      </c>
    </row>
    <row r="8" spans="1:28" s="197" customFormat="1" ht="18" customHeight="1">
      <c r="A8" s="190" t="s">
        <v>724</v>
      </c>
      <c r="B8" s="191" t="s">
        <v>788</v>
      </c>
      <c r="C8" s="192">
        <v>18</v>
      </c>
      <c r="D8" s="193"/>
      <c r="E8" s="1084">
        <f t="shared" si="1"/>
        <v>18</v>
      </c>
      <c r="F8" s="195" t="s">
        <v>1275</v>
      </c>
      <c r="G8" s="193">
        <v>18</v>
      </c>
      <c r="H8" s="196" t="s">
        <v>1454</v>
      </c>
      <c r="I8" s="193">
        <v>4</v>
      </c>
      <c r="J8" s="196" t="s">
        <v>1461</v>
      </c>
      <c r="K8" s="193">
        <v>4</v>
      </c>
      <c r="L8" s="196" t="s">
        <v>1462</v>
      </c>
      <c r="M8" s="193">
        <v>4</v>
      </c>
      <c r="N8" s="196" t="s">
        <v>1466</v>
      </c>
      <c r="O8" s="193">
        <v>3</v>
      </c>
      <c r="P8" s="196" t="s">
        <v>734</v>
      </c>
      <c r="Q8" s="193">
        <v>3</v>
      </c>
      <c r="R8" s="196"/>
      <c r="S8" s="193"/>
      <c r="T8" s="196"/>
      <c r="U8" s="193"/>
      <c r="V8" s="196"/>
      <c r="W8" s="193"/>
      <c r="X8" s="196"/>
      <c r="Y8" s="193"/>
      <c r="Z8" s="196"/>
      <c r="AA8" s="193"/>
      <c r="AB8" s="194">
        <f t="shared" si="0"/>
        <v>18</v>
      </c>
    </row>
    <row r="9" spans="1:28" s="197" customFormat="1" ht="18" customHeight="1">
      <c r="A9" s="190" t="s">
        <v>713</v>
      </c>
      <c r="B9" s="191" t="s">
        <v>1276</v>
      </c>
      <c r="C9" s="192">
        <v>18</v>
      </c>
      <c r="D9" s="193"/>
      <c r="E9" s="1084">
        <f t="shared" si="1"/>
        <v>18</v>
      </c>
      <c r="F9" s="195" t="s">
        <v>1275</v>
      </c>
      <c r="G9" s="193">
        <v>18</v>
      </c>
      <c r="H9" s="196" t="s">
        <v>1455</v>
      </c>
      <c r="I9" s="193">
        <v>4</v>
      </c>
      <c r="J9" s="196" t="s">
        <v>1458</v>
      </c>
      <c r="K9" s="193">
        <v>3</v>
      </c>
      <c r="L9" s="196" t="s">
        <v>727</v>
      </c>
      <c r="M9" s="193">
        <v>3</v>
      </c>
      <c r="N9" s="196" t="s">
        <v>772</v>
      </c>
      <c r="O9" s="193">
        <v>4</v>
      </c>
      <c r="P9" s="196" t="s">
        <v>1471</v>
      </c>
      <c r="Q9" s="193">
        <v>4</v>
      </c>
      <c r="R9" s="196"/>
      <c r="S9" s="193"/>
      <c r="T9" s="196"/>
      <c r="U9" s="193"/>
      <c r="V9" s="196"/>
      <c r="W9" s="193"/>
      <c r="X9" s="196"/>
      <c r="Y9" s="193"/>
      <c r="Z9" s="196"/>
      <c r="AA9" s="193"/>
      <c r="AB9" s="194">
        <f t="shared" si="0"/>
        <v>18</v>
      </c>
    </row>
    <row r="10" spans="1:28" s="197" customFormat="1" ht="18" customHeight="1">
      <c r="A10" s="190" t="s">
        <v>1728</v>
      </c>
      <c r="B10" s="191" t="s">
        <v>814</v>
      </c>
      <c r="C10" s="192">
        <v>18</v>
      </c>
      <c r="D10" s="193"/>
      <c r="E10" s="1084">
        <f t="shared" si="1"/>
        <v>18</v>
      </c>
      <c r="F10" s="195" t="s">
        <v>1275</v>
      </c>
      <c r="G10" s="193">
        <v>18</v>
      </c>
      <c r="H10" s="196" t="s">
        <v>775</v>
      </c>
      <c r="I10" s="193">
        <v>3</v>
      </c>
      <c r="J10" s="196" t="s">
        <v>762</v>
      </c>
      <c r="K10" s="193">
        <v>3</v>
      </c>
      <c r="L10" s="196" t="s">
        <v>1470</v>
      </c>
      <c r="M10" s="193">
        <v>2</v>
      </c>
      <c r="N10" s="196" t="s">
        <v>1472</v>
      </c>
      <c r="O10" s="193">
        <v>4</v>
      </c>
      <c r="P10" s="196" t="s">
        <v>742</v>
      </c>
      <c r="Q10" s="193">
        <v>3</v>
      </c>
      <c r="R10" s="196"/>
      <c r="S10" s="193"/>
      <c r="T10" s="196"/>
      <c r="U10" s="193"/>
      <c r="V10" s="196"/>
      <c r="W10" s="193"/>
      <c r="X10" s="196"/>
      <c r="Y10" s="193"/>
      <c r="Z10" s="196"/>
      <c r="AA10" s="193"/>
      <c r="AB10" s="194">
        <f t="shared" si="0"/>
        <v>15</v>
      </c>
    </row>
    <row r="11" spans="1:28" s="197" customFormat="1" ht="18" customHeight="1">
      <c r="A11" s="190"/>
      <c r="B11" s="191"/>
      <c r="C11" s="192"/>
      <c r="D11" s="193"/>
      <c r="E11" s="1084">
        <f t="shared" si="1"/>
        <v>0</v>
      </c>
      <c r="F11" s="195"/>
      <c r="G11" s="193"/>
      <c r="H11" s="196" t="s">
        <v>745</v>
      </c>
      <c r="I11" s="193">
        <v>3</v>
      </c>
      <c r="J11" s="196"/>
      <c r="K11" s="193"/>
      <c r="L11" s="196"/>
      <c r="M11" s="193"/>
      <c r="N11" s="196"/>
      <c r="O11" s="193"/>
      <c r="P11" s="196"/>
      <c r="Q11" s="193"/>
      <c r="R11" s="196"/>
      <c r="S11" s="193"/>
      <c r="T11" s="196"/>
      <c r="U11" s="193"/>
      <c r="V11" s="196"/>
      <c r="W11" s="193"/>
      <c r="X11" s="196"/>
      <c r="Y11" s="193"/>
      <c r="Z11" s="196"/>
      <c r="AA11" s="193"/>
      <c r="AB11" s="194">
        <f t="shared" si="0"/>
        <v>3</v>
      </c>
    </row>
    <row r="12" spans="1:28" s="197" customFormat="1" ht="18" customHeight="1">
      <c r="A12" s="190" t="s">
        <v>1682</v>
      </c>
      <c r="B12" s="191" t="s">
        <v>860</v>
      </c>
      <c r="C12" s="192">
        <v>18</v>
      </c>
      <c r="D12" s="193"/>
      <c r="E12" s="1084">
        <f t="shared" si="1"/>
        <v>18</v>
      </c>
      <c r="F12" s="195" t="s">
        <v>1275</v>
      </c>
      <c r="G12" s="193">
        <v>18</v>
      </c>
      <c r="H12" s="196" t="s">
        <v>1457</v>
      </c>
      <c r="I12" s="193">
        <v>3</v>
      </c>
      <c r="J12" s="196" t="s">
        <v>1460</v>
      </c>
      <c r="K12" s="193">
        <v>3</v>
      </c>
      <c r="L12" s="196" t="s">
        <v>1464</v>
      </c>
      <c r="M12" s="193">
        <v>3</v>
      </c>
      <c r="N12" s="196" t="s">
        <v>1469</v>
      </c>
      <c r="O12" s="193">
        <v>3</v>
      </c>
      <c r="P12" s="196" t="s">
        <v>739</v>
      </c>
      <c r="Q12" s="193">
        <v>3</v>
      </c>
      <c r="R12" s="196"/>
      <c r="S12" s="193"/>
      <c r="T12" s="196"/>
      <c r="U12" s="193"/>
      <c r="V12" s="196"/>
      <c r="W12" s="193"/>
      <c r="X12" s="196"/>
      <c r="Y12" s="193"/>
      <c r="Z12" s="196"/>
      <c r="AA12" s="193"/>
      <c r="AB12" s="194">
        <f t="shared" si="0"/>
        <v>15</v>
      </c>
    </row>
    <row r="13" spans="1:28" s="197" customFormat="1" ht="18" customHeight="1">
      <c r="A13" s="190"/>
      <c r="B13" s="191"/>
      <c r="C13" s="192"/>
      <c r="D13" s="193"/>
      <c r="E13" s="1084">
        <f t="shared" si="1"/>
        <v>0</v>
      </c>
      <c r="F13" s="195"/>
      <c r="G13" s="193"/>
      <c r="H13" s="196" t="s">
        <v>750</v>
      </c>
      <c r="I13" s="193">
        <v>3</v>
      </c>
      <c r="J13" s="196"/>
      <c r="K13" s="193"/>
      <c r="L13" s="196"/>
      <c r="M13" s="193"/>
      <c r="N13" s="196"/>
      <c r="O13" s="193"/>
      <c r="P13" s="196"/>
      <c r="Q13" s="193"/>
      <c r="R13" s="196"/>
      <c r="S13" s="193"/>
      <c r="T13" s="196"/>
      <c r="U13" s="193"/>
      <c r="V13" s="196"/>
      <c r="W13" s="193"/>
      <c r="X13" s="196"/>
      <c r="Y13" s="193"/>
      <c r="Z13" s="196"/>
      <c r="AA13" s="193"/>
      <c r="AB13" s="194">
        <f t="shared" si="0"/>
        <v>3</v>
      </c>
    </row>
    <row r="14" spans="1:28" s="197" customFormat="1" ht="18" customHeight="1">
      <c r="A14" s="190" t="s">
        <v>1719</v>
      </c>
      <c r="B14" s="191" t="s">
        <v>1350</v>
      </c>
      <c r="C14" s="192">
        <v>14</v>
      </c>
      <c r="D14" s="193"/>
      <c r="E14" s="1084">
        <f t="shared" si="1"/>
        <v>14</v>
      </c>
      <c r="F14" s="195" t="s">
        <v>1275</v>
      </c>
      <c r="G14" s="193">
        <v>14</v>
      </c>
      <c r="H14" s="196" t="s">
        <v>1459</v>
      </c>
      <c r="I14" s="193">
        <v>3</v>
      </c>
      <c r="J14" s="196" t="s">
        <v>759</v>
      </c>
      <c r="K14" s="193">
        <v>3</v>
      </c>
      <c r="L14" s="196" t="s">
        <v>730</v>
      </c>
      <c r="M14" s="193">
        <v>3</v>
      </c>
      <c r="N14" s="196" t="s">
        <v>1465</v>
      </c>
      <c r="O14" s="193">
        <v>5</v>
      </c>
      <c r="P14" s="196"/>
      <c r="Q14" s="193"/>
      <c r="R14" s="196"/>
      <c r="S14" s="193"/>
      <c r="T14" s="196"/>
      <c r="U14" s="193"/>
      <c r="V14" s="196"/>
      <c r="W14" s="193"/>
      <c r="X14" s="196"/>
      <c r="Y14" s="193"/>
      <c r="Z14" s="196"/>
      <c r="AA14" s="193"/>
      <c r="AB14" s="194">
        <f t="shared" si="0"/>
        <v>14</v>
      </c>
    </row>
    <row r="15" spans="1:28" s="197" customFormat="1" ht="18" customHeight="1">
      <c r="A15" s="190" t="s">
        <v>1687</v>
      </c>
      <c r="B15" s="191" t="s">
        <v>848</v>
      </c>
      <c r="C15" s="192">
        <v>19</v>
      </c>
      <c r="D15" s="193"/>
      <c r="E15" s="1084">
        <f t="shared" si="1"/>
        <v>19</v>
      </c>
      <c r="F15" s="195" t="s">
        <v>1278</v>
      </c>
      <c r="G15" s="193">
        <v>19</v>
      </c>
      <c r="H15" s="196" t="s">
        <v>1454</v>
      </c>
      <c r="I15" s="193">
        <v>2</v>
      </c>
      <c r="J15" s="196" t="s">
        <v>1455</v>
      </c>
      <c r="K15" s="193">
        <v>2</v>
      </c>
      <c r="L15" s="196" t="s">
        <v>1456</v>
      </c>
      <c r="M15" s="193">
        <v>2</v>
      </c>
      <c r="N15" s="196" t="s">
        <v>1457</v>
      </c>
      <c r="O15" s="193">
        <v>2</v>
      </c>
      <c r="P15" s="196" t="s">
        <v>1463</v>
      </c>
      <c r="Q15" s="193">
        <v>2</v>
      </c>
      <c r="R15" s="196"/>
      <c r="S15" s="193"/>
      <c r="T15" s="196"/>
      <c r="U15" s="193"/>
      <c r="V15" s="196"/>
      <c r="W15" s="193"/>
      <c r="X15" s="196"/>
      <c r="Y15" s="193"/>
      <c r="Z15" s="196"/>
      <c r="AA15" s="193"/>
      <c r="AB15" s="194">
        <f t="shared" si="0"/>
        <v>10</v>
      </c>
    </row>
    <row r="16" spans="1:28" s="197" customFormat="1" ht="18" customHeight="1">
      <c r="A16" s="190"/>
      <c r="B16" s="191"/>
      <c r="C16" s="192"/>
      <c r="D16" s="193"/>
      <c r="E16" s="1084">
        <f t="shared" si="1"/>
        <v>0</v>
      </c>
      <c r="F16" s="195"/>
      <c r="G16" s="193"/>
      <c r="H16" s="196" t="s">
        <v>775</v>
      </c>
      <c r="I16" s="193">
        <v>2</v>
      </c>
      <c r="J16" s="196" t="s">
        <v>1471</v>
      </c>
      <c r="K16" s="193">
        <v>2</v>
      </c>
      <c r="L16" s="196" t="s">
        <v>1472</v>
      </c>
      <c r="M16" s="193">
        <v>2</v>
      </c>
      <c r="N16" s="196" t="s">
        <v>1473</v>
      </c>
      <c r="O16" s="193">
        <v>3</v>
      </c>
      <c r="P16" s="196"/>
      <c r="Q16" s="193"/>
      <c r="R16" s="196"/>
      <c r="S16" s="193"/>
      <c r="T16" s="196"/>
      <c r="U16" s="193"/>
      <c r="V16" s="196"/>
      <c r="W16" s="193"/>
      <c r="X16" s="196"/>
      <c r="Y16" s="193"/>
      <c r="Z16" s="196"/>
      <c r="AA16" s="193"/>
      <c r="AB16" s="194">
        <f t="shared" si="0"/>
        <v>9</v>
      </c>
    </row>
    <row r="17" spans="1:28" s="197" customFormat="1" ht="18" customHeight="1">
      <c r="A17" s="190" t="s">
        <v>1695</v>
      </c>
      <c r="B17" s="191" t="s">
        <v>827</v>
      </c>
      <c r="C17" s="192">
        <v>18</v>
      </c>
      <c r="D17" s="193"/>
      <c r="E17" s="1084">
        <f t="shared" si="1"/>
        <v>18</v>
      </c>
      <c r="F17" s="195" t="s">
        <v>327</v>
      </c>
      <c r="G17" s="193">
        <v>18</v>
      </c>
      <c r="H17" s="196" t="s">
        <v>1454</v>
      </c>
      <c r="I17" s="193">
        <v>2</v>
      </c>
      <c r="J17" s="196" t="s">
        <v>1455</v>
      </c>
      <c r="K17" s="193">
        <v>2</v>
      </c>
      <c r="L17" s="196" t="s">
        <v>1457</v>
      </c>
      <c r="M17" s="193">
        <v>2</v>
      </c>
      <c r="N17" s="196" t="s">
        <v>1461</v>
      </c>
      <c r="O17" s="193">
        <v>2</v>
      </c>
      <c r="P17" s="196" t="s">
        <v>772</v>
      </c>
      <c r="Q17" s="193">
        <v>3</v>
      </c>
      <c r="R17" s="196"/>
      <c r="S17" s="193"/>
      <c r="T17" s="196"/>
      <c r="U17" s="193"/>
      <c r="V17" s="196"/>
      <c r="W17" s="193"/>
      <c r="X17" s="196"/>
      <c r="Y17" s="193"/>
      <c r="Z17" s="196"/>
      <c r="AA17" s="193"/>
      <c r="AB17" s="194">
        <f t="shared" si="0"/>
        <v>11</v>
      </c>
    </row>
    <row r="18" spans="1:28" s="197" customFormat="1" ht="18" customHeight="1">
      <c r="A18" s="190"/>
      <c r="B18" s="191"/>
      <c r="C18" s="192"/>
      <c r="D18" s="193"/>
      <c r="E18" s="1084">
        <f t="shared" si="1"/>
        <v>0</v>
      </c>
      <c r="F18" s="195"/>
      <c r="G18" s="193"/>
      <c r="H18" s="196" t="s">
        <v>1465</v>
      </c>
      <c r="I18" s="193">
        <v>4</v>
      </c>
      <c r="J18" s="196" t="s">
        <v>1471</v>
      </c>
      <c r="K18" s="193">
        <v>3</v>
      </c>
      <c r="L18" s="196"/>
      <c r="M18" s="193"/>
      <c r="N18" s="196"/>
      <c r="O18" s="193"/>
      <c r="P18" s="196"/>
      <c r="Q18" s="193"/>
      <c r="R18" s="196"/>
      <c r="S18" s="193"/>
      <c r="T18" s="196"/>
      <c r="U18" s="193"/>
      <c r="V18" s="196"/>
      <c r="W18" s="193"/>
      <c r="X18" s="196"/>
      <c r="Y18" s="193"/>
      <c r="Z18" s="196"/>
      <c r="AA18" s="193"/>
      <c r="AB18" s="194">
        <f t="shared" si="0"/>
        <v>7</v>
      </c>
    </row>
    <row r="19" spans="1:28" s="197" customFormat="1" ht="18" customHeight="1">
      <c r="A19" s="190" t="s">
        <v>722</v>
      </c>
      <c r="B19" s="191" t="s">
        <v>1279</v>
      </c>
      <c r="C19" s="192">
        <v>18</v>
      </c>
      <c r="D19" s="193"/>
      <c r="E19" s="1084">
        <f t="shared" si="1"/>
        <v>18</v>
      </c>
      <c r="F19" s="195" t="s">
        <v>327</v>
      </c>
      <c r="G19" s="193">
        <v>18</v>
      </c>
      <c r="H19" s="196" t="s">
        <v>1456</v>
      </c>
      <c r="I19" s="193">
        <v>3</v>
      </c>
      <c r="J19" s="196" t="s">
        <v>1458</v>
      </c>
      <c r="K19" s="193">
        <v>2</v>
      </c>
      <c r="L19" s="196" t="s">
        <v>759</v>
      </c>
      <c r="M19" s="193">
        <v>2</v>
      </c>
      <c r="N19" s="196" t="s">
        <v>762</v>
      </c>
      <c r="O19" s="193">
        <v>2</v>
      </c>
      <c r="P19" s="196" t="s">
        <v>756</v>
      </c>
      <c r="Q19" s="193">
        <v>2</v>
      </c>
      <c r="R19" s="196"/>
      <c r="S19" s="193"/>
      <c r="T19" s="196"/>
      <c r="U19" s="193"/>
      <c r="V19" s="196"/>
      <c r="W19" s="193"/>
      <c r="X19" s="196"/>
      <c r="Y19" s="193"/>
      <c r="Z19" s="196"/>
      <c r="AA19" s="193"/>
      <c r="AB19" s="194">
        <f t="shared" si="0"/>
        <v>11</v>
      </c>
    </row>
    <row r="20" spans="1:28" s="197" customFormat="1" ht="18" customHeight="1">
      <c r="A20" s="190"/>
      <c r="B20" s="191"/>
      <c r="C20" s="192"/>
      <c r="D20" s="193"/>
      <c r="E20" s="1084">
        <f t="shared" si="1"/>
        <v>0</v>
      </c>
      <c r="F20" s="195"/>
      <c r="G20" s="193"/>
      <c r="H20" s="196" t="s">
        <v>1467</v>
      </c>
      <c r="I20" s="193">
        <v>2</v>
      </c>
      <c r="J20" s="196" t="s">
        <v>1472</v>
      </c>
      <c r="K20" s="193">
        <v>3</v>
      </c>
      <c r="L20" s="196" t="s">
        <v>742</v>
      </c>
      <c r="M20" s="193">
        <v>2</v>
      </c>
      <c r="N20" s="196"/>
      <c r="O20" s="193"/>
      <c r="P20" s="196"/>
      <c r="Q20" s="193"/>
      <c r="R20" s="196"/>
      <c r="S20" s="193"/>
      <c r="T20" s="196"/>
      <c r="U20" s="193"/>
      <c r="V20" s="196"/>
      <c r="W20" s="193"/>
      <c r="X20" s="196"/>
      <c r="Y20" s="193"/>
      <c r="Z20" s="196"/>
      <c r="AA20" s="193"/>
      <c r="AB20" s="194">
        <f t="shared" si="0"/>
        <v>7</v>
      </c>
    </row>
    <row r="21" spans="1:28" s="197" customFormat="1" ht="18" customHeight="1">
      <c r="A21" s="190" t="s">
        <v>716</v>
      </c>
      <c r="B21" s="191" t="s">
        <v>1819</v>
      </c>
      <c r="C21" s="192">
        <v>13</v>
      </c>
      <c r="D21" s="193"/>
      <c r="E21" s="1084">
        <f t="shared" si="1"/>
        <v>13</v>
      </c>
      <c r="F21" s="195" t="s">
        <v>327</v>
      </c>
      <c r="G21" s="193">
        <v>13</v>
      </c>
      <c r="H21" s="196" t="s">
        <v>730</v>
      </c>
      <c r="I21" s="193">
        <v>2</v>
      </c>
      <c r="J21" s="196" t="s">
        <v>1463</v>
      </c>
      <c r="K21" s="193">
        <v>3</v>
      </c>
      <c r="L21" s="196" t="s">
        <v>736</v>
      </c>
      <c r="M21" s="193">
        <v>2</v>
      </c>
      <c r="N21" s="196" t="s">
        <v>1470</v>
      </c>
      <c r="O21" s="193">
        <v>2</v>
      </c>
      <c r="P21" s="196" t="s">
        <v>1473</v>
      </c>
      <c r="Q21" s="193">
        <v>4</v>
      </c>
      <c r="R21" s="196"/>
      <c r="S21" s="193"/>
      <c r="T21" s="196"/>
      <c r="U21" s="193"/>
      <c r="V21" s="196"/>
      <c r="W21" s="193"/>
      <c r="X21" s="196"/>
      <c r="Y21" s="193"/>
      <c r="Z21" s="196"/>
      <c r="AA21" s="193"/>
      <c r="AB21" s="194">
        <f t="shared" si="0"/>
        <v>13</v>
      </c>
    </row>
    <row r="22" spans="1:28" s="197" customFormat="1" ht="18" customHeight="1">
      <c r="A22" s="190" t="s">
        <v>719</v>
      </c>
      <c r="B22" s="191" t="s">
        <v>858</v>
      </c>
      <c r="C22" s="192">
        <v>18</v>
      </c>
      <c r="D22" s="193"/>
      <c r="E22" s="1084">
        <f t="shared" si="1"/>
        <v>18</v>
      </c>
      <c r="F22" s="195" t="s">
        <v>327</v>
      </c>
      <c r="G22" s="193">
        <v>18</v>
      </c>
      <c r="H22" s="196" t="s">
        <v>1459</v>
      </c>
      <c r="I22" s="193">
        <v>2</v>
      </c>
      <c r="J22" s="196" t="s">
        <v>1460</v>
      </c>
      <c r="K22" s="193">
        <v>2</v>
      </c>
      <c r="L22" s="196" t="s">
        <v>1462</v>
      </c>
      <c r="M22" s="193">
        <v>2</v>
      </c>
      <c r="N22" s="196" t="s">
        <v>775</v>
      </c>
      <c r="O22" s="193">
        <v>2</v>
      </c>
      <c r="P22" s="196" t="s">
        <v>734</v>
      </c>
      <c r="Q22" s="193">
        <v>2</v>
      </c>
      <c r="R22" s="196"/>
      <c r="S22" s="193"/>
      <c r="T22" s="196"/>
      <c r="U22" s="193"/>
      <c r="V22" s="196"/>
      <c r="W22" s="193"/>
      <c r="X22" s="196"/>
      <c r="Y22" s="193"/>
      <c r="Z22" s="196"/>
      <c r="AA22" s="193"/>
      <c r="AB22" s="194">
        <f t="shared" si="0"/>
        <v>10</v>
      </c>
    </row>
    <row r="23" spans="1:28" s="197" customFormat="1" ht="18" customHeight="1">
      <c r="A23" s="190"/>
      <c r="B23" s="191"/>
      <c r="C23" s="192"/>
      <c r="D23" s="193"/>
      <c r="E23" s="1084">
        <f t="shared" si="1"/>
        <v>0</v>
      </c>
      <c r="F23" s="195"/>
      <c r="G23" s="193"/>
      <c r="H23" s="196" t="s">
        <v>1464</v>
      </c>
      <c r="I23" s="193">
        <v>2</v>
      </c>
      <c r="J23" s="196" t="s">
        <v>768</v>
      </c>
      <c r="K23" s="193">
        <v>2</v>
      </c>
      <c r="L23" s="196" t="s">
        <v>1466</v>
      </c>
      <c r="M23" s="193">
        <v>2</v>
      </c>
      <c r="N23" s="196" t="s">
        <v>748</v>
      </c>
      <c r="O23" s="193">
        <v>2</v>
      </c>
      <c r="P23" s="196"/>
      <c r="Q23" s="193"/>
      <c r="R23" s="196"/>
      <c r="S23" s="193"/>
      <c r="T23" s="196"/>
      <c r="U23" s="193"/>
      <c r="V23" s="196"/>
      <c r="W23" s="193"/>
      <c r="X23" s="196"/>
      <c r="Y23" s="193"/>
      <c r="Z23" s="196"/>
      <c r="AA23" s="193"/>
      <c r="AB23" s="194">
        <f t="shared" si="0"/>
        <v>8</v>
      </c>
    </row>
    <row r="24" spans="1:28" s="197" customFormat="1" ht="18" customHeight="1">
      <c r="A24" s="190" t="s">
        <v>1697</v>
      </c>
      <c r="B24" s="191" t="s">
        <v>798</v>
      </c>
      <c r="C24" s="192">
        <v>18</v>
      </c>
      <c r="D24" s="193"/>
      <c r="E24" s="1084">
        <f t="shared" si="1"/>
        <v>18</v>
      </c>
      <c r="F24" s="195" t="s">
        <v>327</v>
      </c>
      <c r="G24" s="193">
        <v>16</v>
      </c>
      <c r="H24" s="196" t="s">
        <v>727</v>
      </c>
      <c r="I24" s="193">
        <v>2</v>
      </c>
      <c r="J24" s="196" t="s">
        <v>1468</v>
      </c>
      <c r="K24" s="193">
        <v>2</v>
      </c>
      <c r="L24" s="196" t="s">
        <v>1469</v>
      </c>
      <c r="M24" s="193">
        <v>2</v>
      </c>
      <c r="N24" s="196" t="s">
        <v>739</v>
      </c>
      <c r="O24" s="193">
        <v>2</v>
      </c>
      <c r="P24" s="196" t="s">
        <v>764</v>
      </c>
      <c r="Q24" s="193">
        <v>2</v>
      </c>
      <c r="R24" s="196"/>
      <c r="S24" s="193"/>
      <c r="T24" s="196"/>
      <c r="U24" s="193"/>
      <c r="V24" s="196"/>
      <c r="W24" s="193"/>
      <c r="X24" s="196"/>
      <c r="Y24" s="193"/>
      <c r="Z24" s="196"/>
      <c r="AA24" s="193"/>
      <c r="AB24" s="194">
        <f t="shared" si="0"/>
        <v>10</v>
      </c>
    </row>
    <row r="25" spans="1:28" s="197" customFormat="1" ht="18" customHeight="1">
      <c r="A25" s="190"/>
      <c r="B25" s="191"/>
      <c r="C25" s="192"/>
      <c r="D25" s="193"/>
      <c r="E25" s="1084">
        <f t="shared" si="1"/>
        <v>0</v>
      </c>
      <c r="F25" s="195"/>
      <c r="G25" s="193"/>
      <c r="H25" s="196" t="s">
        <v>745</v>
      </c>
      <c r="I25" s="193">
        <v>2</v>
      </c>
      <c r="J25" s="196" t="s">
        <v>1474</v>
      </c>
      <c r="K25" s="193">
        <v>2</v>
      </c>
      <c r="L25" s="196" t="s">
        <v>750</v>
      </c>
      <c r="M25" s="193">
        <v>2</v>
      </c>
      <c r="N25" s="196"/>
      <c r="O25" s="193"/>
      <c r="P25" s="196"/>
      <c r="Q25" s="193"/>
      <c r="R25" s="196"/>
      <c r="S25" s="193"/>
      <c r="T25" s="196"/>
      <c r="U25" s="193"/>
      <c r="V25" s="196"/>
      <c r="W25" s="193"/>
      <c r="X25" s="196"/>
      <c r="Y25" s="193"/>
      <c r="Z25" s="196"/>
      <c r="AA25" s="193"/>
      <c r="AB25" s="194">
        <f t="shared" si="0"/>
        <v>6</v>
      </c>
    </row>
    <row r="26" spans="1:28" s="197" customFormat="1" ht="18" customHeight="1">
      <c r="A26" s="190"/>
      <c r="B26" s="191"/>
      <c r="C26" s="192"/>
      <c r="D26" s="193"/>
      <c r="E26" s="1084">
        <f t="shared" si="1"/>
        <v>0</v>
      </c>
      <c r="F26" s="195" t="s">
        <v>2061</v>
      </c>
      <c r="G26" s="193">
        <v>2</v>
      </c>
      <c r="H26" s="196" t="s">
        <v>1474</v>
      </c>
      <c r="I26" s="193">
        <v>2</v>
      </c>
      <c r="J26" s="196"/>
      <c r="K26" s="193"/>
      <c r="L26" s="196"/>
      <c r="M26" s="193"/>
      <c r="N26" s="196"/>
      <c r="O26" s="193"/>
      <c r="P26" s="196"/>
      <c r="Q26" s="193"/>
      <c r="R26" s="196"/>
      <c r="S26" s="193"/>
      <c r="T26" s="196"/>
      <c r="U26" s="193"/>
      <c r="V26" s="196"/>
      <c r="W26" s="193"/>
      <c r="X26" s="196"/>
      <c r="Y26" s="193"/>
      <c r="Z26" s="196"/>
      <c r="AA26" s="193"/>
      <c r="AB26" s="194">
        <f t="shared" si="0"/>
        <v>2</v>
      </c>
    </row>
    <row r="27" spans="1:28" s="197" customFormat="1" ht="18" customHeight="1">
      <c r="A27" s="190" t="s">
        <v>712</v>
      </c>
      <c r="B27" s="191" t="s">
        <v>791</v>
      </c>
      <c r="C27" s="192">
        <v>20</v>
      </c>
      <c r="D27" s="193"/>
      <c r="E27" s="1084">
        <f t="shared" si="1"/>
        <v>20</v>
      </c>
      <c r="F27" s="195" t="s">
        <v>433</v>
      </c>
      <c r="G27" s="193">
        <v>14</v>
      </c>
      <c r="H27" s="196" t="s">
        <v>1454</v>
      </c>
      <c r="I27" s="193">
        <v>2</v>
      </c>
      <c r="J27" s="196" t="s">
        <v>1455</v>
      </c>
      <c r="K27" s="193">
        <v>2</v>
      </c>
      <c r="L27" s="196" t="s">
        <v>1456</v>
      </c>
      <c r="M27" s="193">
        <v>2</v>
      </c>
      <c r="N27" s="196" t="s">
        <v>1457</v>
      </c>
      <c r="O27" s="193">
        <v>2</v>
      </c>
      <c r="P27" s="196" t="s">
        <v>1458</v>
      </c>
      <c r="Q27" s="193">
        <v>2</v>
      </c>
      <c r="R27" s="196"/>
      <c r="S27" s="193"/>
      <c r="T27" s="196"/>
      <c r="U27" s="193"/>
      <c r="V27" s="196"/>
      <c r="W27" s="193"/>
      <c r="X27" s="196"/>
      <c r="Y27" s="193"/>
      <c r="Z27" s="196"/>
      <c r="AA27" s="193"/>
      <c r="AB27" s="194">
        <f t="shared" si="0"/>
        <v>10</v>
      </c>
    </row>
    <row r="28" spans="1:28" s="197" customFormat="1" ht="18" customHeight="1">
      <c r="A28" s="190"/>
      <c r="B28" s="191"/>
      <c r="C28" s="192"/>
      <c r="D28" s="193"/>
      <c r="E28" s="1084">
        <f t="shared" si="1"/>
        <v>0</v>
      </c>
      <c r="F28" s="195"/>
      <c r="G28" s="193"/>
      <c r="H28" s="196" t="s">
        <v>1459</v>
      </c>
      <c r="I28" s="193">
        <v>2</v>
      </c>
      <c r="J28" s="196" t="s">
        <v>1463</v>
      </c>
      <c r="K28" s="193">
        <v>2</v>
      </c>
      <c r="L28" s="196"/>
      <c r="M28" s="193"/>
      <c r="N28" s="196"/>
      <c r="O28" s="193"/>
      <c r="P28" s="196"/>
      <c r="Q28" s="193"/>
      <c r="R28" s="196"/>
      <c r="S28" s="193"/>
      <c r="T28" s="196"/>
      <c r="U28" s="193"/>
      <c r="V28" s="196"/>
      <c r="W28" s="193"/>
      <c r="X28" s="196"/>
      <c r="Y28" s="193"/>
      <c r="Z28" s="196"/>
      <c r="AA28" s="193"/>
      <c r="AB28" s="194">
        <f t="shared" si="0"/>
        <v>4</v>
      </c>
    </row>
    <row r="29" spans="1:28" s="197" customFormat="1" ht="18" customHeight="1">
      <c r="A29" s="190"/>
      <c r="B29" s="191"/>
      <c r="C29" s="192"/>
      <c r="D29" s="193"/>
      <c r="E29" s="1084">
        <f t="shared" si="1"/>
        <v>0</v>
      </c>
      <c r="F29" s="195" t="s">
        <v>332</v>
      </c>
      <c r="G29" s="193">
        <v>6</v>
      </c>
      <c r="H29" s="196" t="s">
        <v>1456</v>
      </c>
      <c r="I29" s="193">
        <v>2</v>
      </c>
      <c r="J29" s="196" t="s">
        <v>759</v>
      </c>
      <c r="K29" s="193">
        <v>2</v>
      </c>
      <c r="L29" s="196" t="s">
        <v>1461</v>
      </c>
      <c r="M29" s="193">
        <v>2</v>
      </c>
      <c r="N29" s="196"/>
      <c r="O29" s="193"/>
      <c r="P29" s="196"/>
      <c r="Q29" s="193"/>
      <c r="R29" s="196"/>
      <c r="S29" s="193"/>
      <c r="T29" s="196"/>
      <c r="U29" s="193"/>
      <c r="V29" s="196"/>
      <c r="W29" s="193"/>
      <c r="X29" s="196"/>
      <c r="Y29" s="193"/>
      <c r="Z29" s="196"/>
      <c r="AA29" s="193"/>
      <c r="AB29" s="194">
        <f t="shared" si="0"/>
        <v>6</v>
      </c>
    </row>
    <row r="30" spans="1:28" s="197" customFormat="1" ht="18" customHeight="1">
      <c r="A30" s="190" t="s">
        <v>1727</v>
      </c>
      <c r="B30" s="191" t="s">
        <v>1282</v>
      </c>
      <c r="C30" s="192">
        <v>18</v>
      </c>
      <c r="D30" s="193"/>
      <c r="E30" s="1084">
        <f t="shared" si="1"/>
        <v>18</v>
      </c>
      <c r="F30" s="195" t="s">
        <v>328</v>
      </c>
      <c r="G30" s="193">
        <v>18</v>
      </c>
      <c r="H30" s="196" t="s">
        <v>1461</v>
      </c>
      <c r="I30" s="193">
        <v>2</v>
      </c>
      <c r="J30" s="196" t="s">
        <v>1462</v>
      </c>
      <c r="K30" s="193">
        <v>2</v>
      </c>
      <c r="L30" s="196" t="s">
        <v>756</v>
      </c>
      <c r="M30" s="193">
        <v>2</v>
      </c>
      <c r="N30" s="196" t="s">
        <v>1469</v>
      </c>
      <c r="O30" s="193">
        <v>2</v>
      </c>
      <c r="P30" s="196" t="s">
        <v>739</v>
      </c>
      <c r="Q30" s="193">
        <v>2</v>
      </c>
      <c r="R30" s="196"/>
      <c r="S30" s="193"/>
      <c r="T30" s="196"/>
      <c r="U30" s="193"/>
      <c r="V30" s="196"/>
      <c r="W30" s="193"/>
      <c r="X30" s="196"/>
      <c r="Y30" s="193"/>
      <c r="Z30" s="196"/>
      <c r="AA30" s="193"/>
      <c r="AB30" s="194">
        <f t="shared" si="0"/>
        <v>10</v>
      </c>
    </row>
    <row r="31" spans="1:28" s="197" customFormat="1" ht="18" customHeight="1">
      <c r="A31" s="190"/>
      <c r="B31" s="191"/>
      <c r="C31" s="192"/>
      <c r="D31" s="193"/>
      <c r="E31" s="1084">
        <f t="shared" si="1"/>
        <v>0</v>
      </c>
      <c r="F31" s="195"/>
      <c r="G31" s="192"/>
      <c r="H31" s="196" t="s">
        <v>1474</v>
      </c>
      <c r="I31" s="193">
        <v>2</v>
      </c>
      <c r="J31" s="196" t="s">
        <v>748</v>
      </c>
      <c r="K31" s="193">
        <v>2</v>
      </c>
      <c r="L31" s="196" t="s">
        <v>750</v>
      </c>
      <c r="M31" s="193">
        <v>2</v>
      </c>
      <c r="N31" s="196" t="s">
        <v>1466</v>
      </c>
      <c r="O31" s="193">
        <v>2</v>
      </c>
      <c r="P31" s="196"/>
      <c r="Q31" s="193"/>
      <c r="R31" s="196"/>
      <c r="S31" s="193"/>
      <c r="T31" s="196"/>
      <c r="U31" s="193"/>
      <c r="V31" s="196"/>
      <c r="W31" s="193"/>
      <c r="X31" s="196"/>
      <c r="Y31" s="193"/>
      <c r="Z31" s="196"/>
      <c r="AA31" s="193"/>
      <c r="AB31" s="194">
        <f t="shared" si="0"/>
        <v>8</v>
      </c>
    </row>
    <row r="32" spans="1:28" s="197" customFormat="1" ht="18" customHeight="1">
      <c r="A32" s="190" t="s">
        <v>1708</v>
      </c>
      <c r="B32" s="191" t="s">
        <v>1148</v>
      </c>
      <c r="C32" s="192">
        <v>20</v>
      </c>
      <c r="D32" s="193"/>
      <c r="E32" s="1084">
        <f t="shared" si="1"/>
        <v>20</v>
      </c>
      <c r="F32" s="195" t="s">
        <v>1583</v>
      </c>
      <c r="G32" s="192">
        <v>9</v>
      </c>
      <c r="H32" s="196" t="s">
        <v>1466</v>
      </c>
      <c r="I32" s="193">
        <v>2</v>
      </c>
      <c r="J32" s="196" t="s">
        <v>1471</v>
      </c>
      <c r="K32" s="193">
        <v>2</v>
      </c>
      <c r="L32" s="196" t="s">
        <v>1472</v>
      </c>
      <c r="M32" s="193">
        <v>2</v>
      </c>
      <c r="N32" s="196" t="s">
        <v>1473</v>
      </c>
      <c r="O32" s="193">
        <v>3</v>
      </c>
      <c r="P32" s="196"/>
      <c r="Q32" s="193"/>
      <c r="R32" s="196"/>
      <c r="S32" s="193"/>
      <c r="T32" s="196"/>
      <c r="U32" s="193"/>
      <c r="V32" s="196"/>
      <c r="W32" s="193"/>
      <c r="X32" s="196"/>
      <c r="Y32" s="193"/>
      <c r="Z32" s="196"/>
      <c r="AA32" s="193"/>
      <c r="AB32" s="194">
        <f t="shared" si="0"/>
        <v>9</v>
      </c>
    </row>
    <row r="33" spans="1:28" s="197" customFormat="1" ht="18" customHeight="1">
      <c r="A33" s="190"/>
      <c r="B33" s="191"/>
      <c r="C33" s="192"/>
      <c r="D33" s="193"/>
      <c r="E33" s="1084">
        <f t="shared" si="1"/>
        <v>0</v>
      </c>
      <c r="F33" s="195" t="s">
        <v>2062</v>
      </c>
      <c r="G33" s="192">
        <v>4</v>
      </c>
      <c r="H33" s="196" t="s">
        <v>745</v>
      </c>
      <c r="I33" s="193">
        <v>2</v>
      </c>
      <c r="J33" s="196" t="s">
        <v>1474</v>
      </c>
      <c r="K33" s="193">
        <v>2</v>
      </c>
      <c r="L33" s="196"/>
      <c r="M33" s="193"/>
      <c r="N33" s="196"/>
      <c r="O33" s="193"/>
      <c r="P33" s="196"/>
      <c r="Q33" s="193"/>
      <c r="R33" s="196"/>
      <c r="S33" s="193"/>
      <c r="T33" s="196"/>
      <c r="U33" s="193"/>
      <c r="V33" s="196"/>
      <c r="W33" s="193"/>
      <c r="X33" s="196"/>
      <c r="Y33" s="193"/>
      <c r="Z33" s="196"/>
      <c r="AA33" s="193"/>
      <c r="AB33" s="194">
        <f t="shared" si="0"/>
        <v>4</v>
      </c>
    </row>
    <row r="34" spans="1:28" s="197" customFormat="1" ht="18" customHeight="1">
      <c r="A34" s="190"/>
      <c r="B34" s="191"/>
      <c r="C34" s="192"/>
      <c r="D34" s="193"/>
      <c r="E34" s="1084">
        <f t="shared" si="1"/>
        <v>0</v>
      </c>
      <c r="F34" s="195" t="s">
        <v>1759</v>
      </c>
      <c r="G34" s="193">
        <v>6</v>
      </c>
      <c r="H34" s="196" t="s">
        <v>1467</v>
      </c>
      <c r="I34" s="193">
        <v>2</v>
      </c>
      <c r="J34" s="196" t="s">
        <v>1468</v>
      </c>
      <c r="K34" s="193">
        <v>2</v>
      </c>
      <c r="L34" s="196" t="s">
        <v>1469</v>
      </c>
      <c r="M34" s="193">
        <v>2</v>
      </c>
      <c r="N34" s="196"/>
      <c r="O34" s="193"/>
      <c r="P34" s="196"/>
      <c r="Q34" s="193"/>
      <c r="R34" s="196"/>
      <c r="S34" s="193"/>
      <c r="T34" s="196"/>
      <c r="U34" s="193"/>
      <c r="V34" s="196"/>
      <c r="W34" s="193"/>
      <c r="X34" s="196"/>
      <c r="Y34" s="193"/>
      <c r="Z34" s="196"/>
      <c r="AA34" s="193"/>
      <c r="AB34" s="194">
        <f t="shared" si="0"/>
        <v>6</v>
      </c>
    </row>
    <row r="35" spans="1:28" s="197" customFormat="1" ht="18" customHeight="1">
      <c r="A35" s="190"/>
      <c r="B35" s="191"/>
      <c r="C35" s="192"/>
      <c r="D35" s="193"/>
      <c r="E35" s="1084">
        <f t="shared" si="1"/>
        <v>0</v>
      </c>
      <c r="F35" s="195" t="s">
        <v>2063</v>
      </c>
      <c r="G35" s="193">
        <v>1</v>
      </c>
      <c r="H35" s="196" t="s">
        <v>764</v>
      </c>
      <c r="I35" s="193">
        <v>1</v>
      </c>
      <c r="J35" s="196"/>
      <c r="K35" s="193"/>
      <c r="L35" s="196"/>
      <c r="M35" s="193"/>
      <c r="N35" s="196"/>
      <c r="O35" s="193"/>
      <c r="P35" s="196"/>
      <c r="Q35" s="193"/>
      <c r="R35" s="196"/>
      <c r="S35" s="193"/>
      <c r="T35" s="196"/>
      <c r="U35" s="193"/>
      <c r="V35" s="196"/>
      <c r="W35" s="193"/>
      <c r="X35" s="196"/>
      <c r="Y35" s="193"/>
      <c r="Z35" s="196"/>
      <c r="AA35" s="193"/>
      <c r="AB35" s="194">
        <f t="shared" si="0"/>
        <v>1</v>
      </c>
    </row>
    <row r="36" spans="1:28" s="197" customFormat="1" ht="18" customHeight="1">
      <c r="A36" s="190" t="s">
        <v>1726</v>
      </c>
      <c r="B36" s="191" t="s">
        <v>1244</v>
      </c>
      <c r="C36" s="192">
        <v>20</v>
      </c>
      <c r="D36" s="193"/>
      <c r="E36" s="1084">
        <f t="shared" si="1"/>
        <v>20</v>
      </c>
      <c r="F36" s="195" t="s">
        <v>1581</v>
      </c>
      <c r="G36" s="193">
        <v>13</v>
      </c>
      <c r="H36" s="196" t="s">
        <v>772</v>
      </c>
      <c r="I36" s="193">
        <v>2</v>
      </c>
      <c r="J36" s="196" t="s">
        <v>1465</v>
      </c>
      <c r="K36" s="193">
        <v>2</v>
      </c>
      <c r="L36" s="196" t="s">
        <v>1471</v>
      </c>
      <c r="M36" s="193">
        <v>3</v>
      </c>
      <c r="N36" s="196" t="s">
        <v>1472</v>
      </c>
      <c r="O36" s="193">
        <v>3</v>
      </c>
      <c r="P36" s="196" t="s">
        <v>1473</v>
      </c>
      <c r="Q36" s="193">
        <v>3</v>
      </c>
      <c r="R36" s="196"/>
      <c r="S36" s="193"/>
      <c r="T36" s="196"/>
      <c r="U36" s="193"/>
      <c r="V36" s="196"/>
      <c r="W36" s="193"/>
      <c r="X36" s="196"/>
      <c r="Y36" s="193"/>
      <c r="Z36" s="196"/>
      <c r="AA36" s="193"/>
      <c r="AB36" s="194">
        <f t="shared" si="0"/>
        <v>13</v>
      </c>
    </row>
    <row r="37" spans="1:28" s="197" customFormat="1" ht="18" customHeight="1">
      <c r="A37" s="190"/>
      <c r="B37" s="191"/>
      <c r="C37" s="192"/>
      <c r="D37" s="193"/>
      <c r="E37" s="1084">
        <f t="shared" si="1"/>
        <v>0</v>
      </c>
      <c r="F37" s="195" t="s">
        <v>2064</v>
      </c>
      <c r="G37" s="193">
        <v>2</v>
      </c>
      <c r="H37" s="196" t="s">
        <v>1469</v>
      </c>
      <c r="I37" s="193">
        <v>2</v>
      </c>
      <c r="J37" s="196"/>
      <c r="K37" s="193"/>
      <c r="L37" s="196"/>
      <c r="M37" s="193"/>
      <c r="N37" s="196"/>
      <c r="O37" s="193"/>
      <c r="P37" s="196"/>
      <c r="Q37" s="193"/>
      <c r="R37" s="196"/>
      <c r="S37" s="193"/>
      <c r="T37" s="196"/>
      <c r="U37" s="193"/>
      <c r="V37" s="196"/>
      <c r="W37" s="193"/>
      <c r="X37" s="196"/>
      <c r="Y37" s="193"/>
      <c r="Z37" s="196"/>
      <c r="AA37" s="193"/>
      <c r="AB37" s="194">
        <f t="shared" si="0"/>
        <v>2</v>
      </c>
    </row>
    <row r="38" spans="1:28" s="197" customFormat="1" ht="18" customHeight="1">
      <c r="A38" s="190"/>
      <c r="B38" s="191"/>
      <c r="C38" s="192"/>
      <c r="D38" s="193"/>
      <c r="E38" s="1084">
        <f t="shared" si="1"/>
        <v>0</v>
      </c>
      <c r="F38" s="195" t="s">
        <v>1759</v>
      </c>
      <c r="G38" s="193">
        <v>4</v>
      </c>
      <c r="H38" s="196" t="s">
        <v>739</v>
      </c>
      <c r="I38" s="193">
        <v>2</v>
      </c>
      <c r="J38" s="196" t="s">
        <v>764</v>
      </c>
      <c r="K38" s="193">
        <v>2</v>
      </c>
      <c r="L38" s="196"/>
      <c r="M38" s="193"/>
      <c r="N38" s="196"/>
      <c r="O38" s="193"/>
      <c r="P38" s="196"/>
      <c r="Q38" s="193"/>
      <c r="R38" s="196"/>
      <c r="S38" s="193"/>
      <c r="T38" s="196"/>
      <c r="U38" s="193"/>
      <c r="V38" s="196"/>
      <c r="W38" s="193"/>
      <c r="X38" s="196"/>
      <c r="Y38" s="193"/>
      <c r="Z38" s="196"/>
      <c r="AA38" s="193"/>
      <c r="AB38" s="194">
        <f t="shared" si="0"/>
        <v>4</v>
      </c>
    </row>
    <row r="39" spans="1:28" s="197" customFormat="1" ht="18" customHeight="1">
      <c r="A39" s="190"/>
      <c r="B39" s="191"/>
      <c r="C39" s="192"/>
      <c r="D39" s="193"/>
      <c r="E39" s="1084">
        <f t="shared" si="1"/>
        <v>0</v>
      </c>
      <c r="F39" s="195" t="s">
        <v>2065</v>
      </c>
      <c r="G39" s="193">
        <v>1</v>
      </c>
      <c r="H39" s="196" t="s">
        <v>734</v>
      </c>
      <c r="I39" s="193">
        <v>1</v>
      </c>
      <c r="J39" s="196"/>
      <c r="K39" s="193"/>
      <c r="L39" s="196"/>
      <c r="M39" s="193"/>
      <c r="N39" s="196"/>
      <c r="O39" s="193"/>
      <c r="P39" s="196"/>
      <c r="Q39" s="193"/>
      <c r="R39" s="196"/>
      <c r="S39" s="193"/>
      <c r="T39" s="196"/>
      <c r="U39" s="193"/>
      <c r="V39" s="196"/>
      <c r="W39" s="193"/>
      <c r="X39" s="196"/>
      <c r="Y39" s="193"/>
      <c r="Z39" s="196"/>
      <c r="AA39" s="193"/>
      <c r="AB39" s="194">
        <f t="shared" si="0"/>
        <v>1</v>
      </c>
    </row>
    <row r="40" spans="1:28" s="197" customFormat="1" ht="18" customHeight="1">
      <c r="A40" s="190" t="s">
        <v>1686</v>
      </c>
      <c r="B40" s="191" t="s">
        <v>1245</v>
      </c>
      <c r="C40" s="192">
        <v>16</v>
      </c>
      <c r="D40" s="193"/>
      <c r="E40" s="1084">
        <f t="shared" si="1"/>
        <v>16</v>
      </c>
      <c r="F40" s="195" t="s">
        <v>1759</v>
      </c>
      <c r="G40" s="193">
        <v>8</v>
      </c>
      <c r="H40" s="196" t="s">
        <v>1470</v>
      </c>
      <c r="I40" s="193">
        <v>2</v>
      </c>
      <c r="J40" s="196" t="s">
        <v>1471</v>
      </c>
      <c r="K40" s="193">
        <v>2</v>
      </c>
      <c r="L40" s="196" t="s">
        <v>1472</v>
      </c>
      <c r="M40" s="193">
        <v>2</v>
      </c>
      <c r="N40" s="196" t="s">
        <v>1473</v>
      </c>
      <c r="O40" s="193">
        <v>2</v>
      </c>
      <c r="P40" s="196"/>
      <c r="Q40" s="193"/>
      <c r="R40" s="196"/>
      <c r="S40" s="193"/>
      <c r="T40" s="196"/>
      <c r="U40" s="193"/>
      <c r="V40" s="196"/>
      <c r="W40" s="193"/>
      <c r="X40" s="196"/>
      <c r="Y40" s="193"/>
      <c r="Z40" s="196"/>
      <c r="AA40" s="193"/>
      <c r="AB40" s="194">
        <f t="shared" si="0"/>
        <v>8</v>
      </c>
    </row>
    <row r="41" spans="1:28" s="197" customFormat="1" ht="18" customHeight="1">
      <c r="A41" s="190"/>
      <c r="B41" s="191"/>
      <c r="C41" s="192"/>
      <c r="D41" s="193"/>
      <c r="E41" s="1084">
        <f t="shared" si="1"/>
        <v>0</v>
      </c>
      <c r="F41" s="195" t="s">
        <v>2066</v>
      </c>
      <c r="G41" s="193">
        <v>6</v>
      </c>
      <c r="H41" s="196" t="s">
        <v>1464</v>
      </c>
      <c r="I41" s="193">
        <v>2</v>
      </c>
      <c r="J41" s="196" t="s">
        <v>768</v>
      </c>
      <c r="K41" s="193">
        <v>2</v>
      </c>
      <c r="L41" s="196" t="s">
        <v>739</v>
      </c>
      <c r="M41" s="193">
        <v>2</v>
      </c>
      <c r="N41" s="196"/>
      <c r="O41" s="193"/>
      <c r="P41" s="196"/>
      <c r="Q41" s="193"/>
      <c r="R41" s="196"/>
      <c r="S41" s="193"/>
      <c r="T41" s="196"/>
      <c r="U41" s="193"/>
      <c r="V41" s="196"/>
      <c r="W41" s="193"/>
      <c r="X41" s="196"/>
      <c r="Y41" s="193"/>
      <c r="Z41" s="196"/>
      <c r="AA41" s="193"/>
      <c r="AB41" s="194">
        <f t="shared" si="0"/>
        <v>6</v>
      </c>
    </row>
    <row r="42" spans="1:28" s="197" customFormat="1" ht="18" customHeight="1">
      <c r="A42" s="190"/>
      <c r="B42" s="191"/>
      <c r="C42" s="192"/>
      <c r="D42" s="193"/>
      <c r="E42" s="1084">
        <f t="shared" si="1"/>
        <v>0</v>
      </c>
      <c r="F42" s="195" t="s">
        <v>2065</v>
      </c>
      <c r="G42" s="193">
        <v>1</v>
      </c>
      <c r="H42" s="196" t="s">
        <v>1458</v>
      </c>
      <c r="I42" s="193">
        <v>1</v>
      </c>
      <c r="J42" s="196"/>
      <c r="K42" s="193"/>
      <c r="L42" s="196"/>
      <c r="M42" s="193"/>
      <c r="N42" s="196"/>
      <c r="O42" s="193"/>
      <c r="P42" s="196"/>
      <c r="Q42" s="193"/>
      <c r="R42" s="196"/>
      <c r="S42" s="193"/>
      <c r="T42" s="196"/>
      <c r="U42" s="193"/>
      <c r="V42" s="196"/>
      <c r="W42" s="193"/>
      <c r="X42" s="196"/>
      <c r="Y42" s="193"/>
      <c r="Z42" s="196"/>
      <c r="AA42" s="193"/>
      <c r="AB42" s="194">
        <f t="shared" si="0"/>
        <v>1</v>
      </c>
    </row>
    <row r="43" spans="1:28" s="197" customFormat="1" ht="18" customHeight="1">
      <c r="A43" s="190"/>
      <c r="B43" s="191"/>
      <c r="C43" s="192"/>
      <c r="D43" s="193"/>
      <c r="E43" s="1084">
        <f t="shared" si="1"/>
        <v>0</v>
      </c>
      <c r="F43" s="195" t="s">
        <v>2063</v>
      </c>
      <c r="G43" s="193">
        <v>1</v>
      </c>
      <c r="H43" s="196" t="s">
        <v>742</v>
      </c>
      <c r="I43" s="193">
        <v>1</v>
      </c>
      <c r="J43" s="196"/>
      <c r="K43" s="193"/>
      <c r="L43" s="196"/>
      <c r="M43" s="193"/>
      <c r="N43" s="196"/>
      <c r="O43" s="193"/>
      <c r="P43" s="196"/>
      <c r="Q43" s="193"/>
      <c r="R43" s="196"/>
      <c r="S43" s="193"/>
      <c r="T43" s="196"/>
      <c r="U43" s="193"/>
      <c r="V43" s="196"/>
      <c r="W43" s="193"/>
      <c r="X43" s="196"/>
      <c r="Y43" s="193"/>
      <c r="Z43" s="196"/>
      <c r="AA43" s="193"/>
      <c r="AB43" s="194">
        <f t="shared" si="0"/>
        <v>1</v>
      </c>
    </row>
    <row r="44" spans="1:28" s="197" customFormat="1" ht="18" customHeight="1">
      <c r="A44" s="190" t="s">
        <v>1880</v>
      </c>
      <c r="B44" s="191" t="s">
        <v>1283</v>
      </c>
      <c r="C44" s="192">
        <v>14</v>
      </c>
      <c r="D44" s="193"/>
      <c r="E44" s="1084">
        <f t="shared" si="1"/>
        <v>14</v>
      </c>
      <c r="F44" s="195" t="s">
        <v>2067</v>
      </c>
      <c r="G44" s="193">
        <v>10</v>
      </c>
      <c r="H44" s="196" t="s">
        <v>1461</v>
      </c>
      <c r="I44" s="193">
        <v>2</v>
      </c>
      <c r="J44" s="196" t="s">
        <v>1462</v>
      </c>
      <c r="K44" s="193">
        <v>2</v>
      </c>
      <c r="L44" s="196" t="s">
        <v>775</v>
      </c>
      <c r="M44" s="193">
        <v>2</v>
      </c>
      <c r="N44" s="196" t="s">
        <v>1465</v>
      </c>
      <c r="O44" s="193">
        <v>2</v>
      </c>
      <c r="P44" s="196" t="s">
        <v>764</v>
      </c>
      <c r="Q44" s="193">
        <v>2</v>
      </c>
      <c r="R44" s="196"/>
      <c r="S44" s="193"/>
      <c r="T44" s="196"/>
      <c r="U44" s="193"/>
      <c r="V44" s="196"/>
      <c r="W44" s="193"/>
      <c r="X44" s="196"/>
      <c r="Y44" s="193"/>
      <c r="Z44" s="196"/>
      <c r="AA44" s="193"/>
      <c r="AB44" s="194">
        <f t="shared" si="0"/>
        <v>10</v>
      </c>
    </row>
    <row r="45" spans="1:28" s="197" customFormat="1" ht="18" customHeight="1">
      <c r="A45" s="190"/>
      <c r="B45" s="191"/>
      <c r="C45" s="192"/>
      <c r="D45" s="193"/>
      <c r="E45" s="1084">
        <f t="shared" si="1"/>
        <v>0</v>
      </c>
      <c r="F45" s="195" t="s">
        <v>2068</v>
      </c>
      <c r="G45" s="193">
        <v>4</v>
      </c>
      <c r="H45" s="196" t="s">
        <v>734</v>
      </c>
      <c r="I45" s="193">
        <v>2</v>
      </c>
      <c r="J45" s="196" t="s">
        <v>762</v>
      </c>
      <c r="K45" s="193">
        <v>2</v>
      </c>
      <c r="L45" s="196"/>
      <c r="M45" s="193"/>
      <c r="N45" s="196"/>
      <c r="O45" s="193"/>
      <c r="P45" s="196"/>
      <c r="Q45" s="193"/>
      <c r="R45" s="196"/>
      <c r="S45" s="193"/>
      <c r="T45" s="196"/>
      <c r="U45" s="193"/>
      <c r="V45" s="196"/>
      <c r="W45" s="193"/>
      <c r="X45" s="196"/>
      <c r="Y45" s="193"/>
      <c r="Z45" s="196"/>
      <c r="AA45" s="193"/>
      <c r="AB45" s="194">
        <f t="shared" si="0"/>
        <v>4</v>
      </c>
    </row>
    <row r="46" spans="1:28" s="197" customFormat="1" ht="18" customHeight="1">
      <c r="A46" s="190" t="s">
        <v>1692</v>
      </c>
      <c r="B46" s="191" t="s">
        <v>1285</v>
      </c>
      <c r="C46" s="192">
        <v>20</v>
      </c>
      <c r="D46" s="193"/>
      <c r="E46" s="1084">
        <f t="shared" si="1"/>
        <v>20</v>
      </c>
      <c r="F46" s="195" t="s">
        <v>332</v>
      </c>
      <c r="G46" s="193">
        <v>20</v>
      </c>
      <c r="H46" s="196" t="s">
        <v>1457</v>
      </c>
      <c r="I46" s="193">
        <v>2</v>
      </c>
      <c r="J46" s="196" t="s">
        <v>1458</v>
      </c>
      <c r="K46" s="193">
        <v>2</v>
      </c>
      <c r="L46" s="196" t="s">
        <v>1460</v>
      </c>
      <c r="M46" s="193">
        <v>2</v>
      </c>
      <c r="N46" s="196" t="s">
        <v>756</v>
      </c>
      <c r="O46" s="193">
        <v>2</v>
      </c>
      <c r="P46" s="196" t="s">
        <v>772</v>
      </c>
      <c r="Q46" s="193">
        <v>2</v>
      </c>
      <c r="R46" s="196"/>
      <c r="S46" s="193"/>
      <c r="T46" s="196"/>
      <c r="U46" s="193"/>
      <c r="V46" s="196"/>
      <c r="W46" s="193"/>
      <c r="X46" s="196"/>
      <c r="Y46" s="193"/>
      <c r="Z46" s="196"/>
      <c r="AA46" s="193"/>
      <c r="AB46" s="194">
        <f t="shared" si="0"/>
        <v>10</v>
      </c>
    </row>
    <row r="47" spans="1:28" s="197" customFormat="1" ht="18" customHeight="1">
      <c r="A47" s="190"/>
      <c r="B47" s="191"/>
      <c r="C47" s="192"/>
      <c r="D47" s="193"/>
      <c r="E47" s="1084">
        <f t="shared" si="1"/>
        <v>0</v>
      </c>
      <c r="F47" s="195"/>
      <c r="G47" s="193"/>
      <c r="H47" s="196" t="s">
        <v>1465</v>
      </c>
      <c r="I47" s="193">
        <v>3</v>
      </c>
      <c r="J47" s="196" t="s">
        <v>1471</v>
      </c>
      <c r="K47" s="193">
        <v>2</v>
      </c>
      <c r="L47" s="196" t="s">
        <v>1472</v>
      </c>
      <c r="M47" s="193">
        <v>2</v>
      </c>
      <c r="N47" s="196" t="s">
        <v>1473</v>
      </c>
      <c r="O47" s="193">
        <v>3</v>
      </c>
      <c r="P47" s="196"/>
      <c r="Q47" s="193"/>
      <c r="R47" s="196"/>
      <c r="S47" s="193"/>
      <c r="T47" s="196"/>
      <c r="U47" s="193"/>
      <c r="V47" s="196"/>
      <c r="W47" s="193"/>
      <c r="X47" s="196"/>
      <c r="Y47" s="193"/>
      <c r="Z47" s="196"/>
      <c r="AA47" s="193"/>
      <c r="AB47" s="194" t="e">
        <f>I47+K47+M47+O47+#REF!+S47+U47+W47+Y47+AA47</f>
        <v>#REF!</v>
      </c>
    </row>
    <row r="48" spans="1:28" s="197" customFormat="1" ht="18" customHeight="1">
      <c r="A48" s="190" t="s">
        <v>1732</v>
      </c>
      <c r="B48" s="191" t="s">
        <v>806</v>
      </c>
      <c r="C48" s="192">
        <v>16</v>
      </c>
      <c r="D48" s="193"/>
      <c r="E48" s="1084">
        <f t="shared" si="1"/>
        <v>16</v>
      </c>
      <c r="F48" s="195" t="s">
        <v>332</v>
      </c>
      <c r="G48" s="193">
        <v>16</v>
      </c>
      <c r="H48" s="196" t="s">
        <v>1454</v>
      </c>
      <c r="I48" s="193">
        <v>2</v>
      </c>
      <c r="J48" s="196" t="s">
        <v>1455</v>
      </c>
      <c r="K48" s="193">
        <v>2</v>
      </c>
      <c r="L48" s="196" t="s">
        <v>1459</v>
      </c>
      <c r="M48" s="193">
        <v>2</v>
      </c>
      <c r="N48" s="196" t="s">
        <v>727</v>
      </c>
      <c r="O48" s="193">
        <v>2</v>
      </c>
      <c r="P48" s="196" t="s">
        <v>730</v>
      </c>
      <c r="Q48" s="193">
        <v>2</v>
      </c>
      <c r="R48" s="196"/>
      <c r="S48" s="193"/>
      <c r="T48" s="196"/>
      <c r="U48" s="193"/>
      <c r="V48" s="196"/>
      <c r="W48" s="193"/>
      <c r="X48" s="196"/>
      <c r="Y48" s="193"/>
      <c r="Z48" s="196"/>
      <c r="AA48" s="193"/>
      <c r="AB48" s="194">
        <f>Q47+K48+M48+O48+Q48+S48+U48+W48+Y48+AA48</f>
        <v>8</v>
      </c>
    </row>
    <row r="49" spans="1:28" s="197" customFormat="1" ht="18" customHeight="1">
      <c r="A49" s="190"/>
      <c r="B49" s="191"/>
      <c r="C49" s="192"/>
      <c r="D49" s="193"/>
      <c r="E49" s="1084">
        <f t="shared" si="1"/>
        <v>0</v>
      </c>
      <c r="F49" s="195"/>
      <c r="G49" s="193"/>
      <c r="H49" s="196" t="s">
        <v>1462</v>
      </c>
      <c r="I49" s="193">
        <v>2</v>
      </c>
      <c r="J49" s="196" t="s">
        <v>1463</v>
      </c>
      <c r="K49" s="193">
        <v>2</v>
      </c>
      <c r="L49" s="196" t="s">
        <v>775</v>
      </c>
      <c r="M49" s="193">
        <v>2</v>
      </c>
      <c r="N49" s="196"/>
      <c r="O49" s="193"/>
      <c r="P49" s="196"/>
      <c r="Q49" s="193"/>
      <c r="R49" s="196"/>
      <c r="S49" s="193"/>
      <c r="T49" s="196"/>
      <c r="U49" s="193"/>
      <c r="V49" s="196"/>
      <c r="W49" s="193"/>
      <c r="X49" s="196"/>
      <c r="Y49" s="193"/>
      <c r="Z49" s="196"/>
      <c r="AA49" s="193"/>
      <c r="AB49" s="194">
        <f t="shared" ref="AB49:AB113" si="2">I49+K49+M49+O49+Q49+S49+U49+W49+Y49+AA49</f>
        <v>6</v>
      </c>
    </row>
    <row r="50" spans="1:28" s="197" customFormat="1" ht="18" customHeight="1">
      <c r="A50" s="190" t="s">
        <v>1706</v>
      </c>
      <c r="B50" s="191" t="s">
        <v>821</v>
      </c>
      <c r="C50" s="192">
        <v>20</v>
      </c>
      <c r="D50" s="193"/>
      <c r="E50" s="1084">
        <f t="shared" si="1"/>
        <v>20</v>
      </c>
      <c r="F50" s="195" t="s">
        <v>333</v>
      </c>
      <c r="G50" s="193">
        <v>20</v>
      </c>
      <c r="H50" s="196" t="s">
        <v>759</v>
      </c>
      <c r="I50" s="193">
        <v>2</v>
      </c>
      <c r="J50" s="196" t="s">
        <v>1460</v>
      </c>
      <c r="K50" s="193">
        <v>2</v>
      </c>
      <c r="L50" s="196" t="s">
        <v>730</v>
      </c>
      <c r="M50" s="193">
        <v>2</v>
      </c>
      <c r="N50" s="196" t="s">
        <v>1461</v>
      </c>
      <c r="O50" s="193">
        <v>2</v>
      </c>
      <c r="P50" s="196" t="s">
        <v>1462</v>
      </c>
      <c r="Q50" s="193">
        <v>2</v>
      </c>
      <c r="R50" s="196"/>
      <c r="S50" s="193"/>
      <c r="T50" s="196"/>
      <c r="U50" s="193"/>
      <c r="V50" s="196"/>
      <c r="W50" s="193"/>
      <c r="X50" s="196"/>
      <c r="Y50" s="193"/>
      <c r="Z50" s="196"/>
      <c r="AA50" s="193"/>
      <c r="AB50" s="194">
        <f t="shared" si="2"/>
        <v>10</v>
      </c>
    </row>
    <row r="51" spans="1:28" s="197" customFormat="1" ht="18" customHeight="1">
      <c r="A51" s="190"/>
      <c r="B51" s="191"/>
      <c r="C51" s="192"/>
      <c r="D51" s="193"/>
      <c r="E51" s="1084">
        <f t="shared" si="1"/>
        <v>0</v>
      </c>
      <c r="F51" s="195"/>
      <c r="G51" s="193"/>
      <c r="H51" s="196" t="s">
        <v>1463</v>
      </c>
      <c r="I51" s="193">
        <v>2</v>
      </c>
      <c r="J51" s="196" t="s">
        <v>775</v>
      </c>
      <c r="K51" s="193">
        <v>2</v>
      </c>
      <c r="L51" s="196" t="s">
        <v>1464</v>
      </c>
      <c r="M51" s="193">
        <v>2</v>
      </c>
      <c r="N51" s="196" t="s">
        <v>756</v>
      </c>
      <c r="O51" s="193">
        <v>2</v>
      </c>
      <c r="P51" s="196" t="s">
        <v>750</v>
      </c>
      <c r="Q51" s="193">
        <v>2</v>
      </c>
      <c r="R51" s="196"/>
      <c r="S51" s="193"/>
      <c r="T51" s="196"/>
      <c r="U51" s="193"/>
      <c r="V51" s="196"/>
      <c r="W51" s="193"/>
      <c r="X51" s="196"/>
      <c r="Y51" s="193"/>
      <c r="Z51" s="196"/>
      <c r="AA51" s="193"/>
      <c r="AB51" s="194">
        <f t="shared" si="2"/>
        <v>10</v>
      </c>
    </row>
    <row r="52" spans="1:28" s="197" customFormat="1" ht="18" customHeight="1">
      <c r="A52" s="190" t="s">
        <v>1685</v>
      </c>
      <c r="B52" s="191" t="s">
        <v>840</v>
      </c>
      <c r="C52" s="192">
        <v>14</v>
      </c>
      <c r="D52" s="193"/>
      <c r="E52" s="1084">
        <f t="shared" si="1"/>
        <v>14</v>
      </c>
      <c r="F52" s="195" t="s">
        <v>333</v>
      </c>
      <c r="G52" s="193">
        <v>14</v>
      </c>
      <c r="H52" s="196" t="s">
        <v>1454</v>
      </c>
      <c r="I52" s="193">
        <v>2</v>
      </c>
      <c r="J52" s="196" t="s">
        <v>1455</v>
      </c>
      <c r="K52" s="193">
        <v>2</v>
      </c>
      <c r="L52" s="196" t="s">
        <v>1456</v>
      </c>
      <c r="M52" s="193">
        <v>2</v>
      </c>
      <c r="N52" s="196" t="s">
        <v>1457</v>
      </c>
      <c r="O52" s="193">
        <v>2</v>
      </c>
      <c r="P52" s="196" t="s">
        <v>772</v>
      </c>
      <c r="Q52" s="193">
        <v>2</v>
      </c>
      <c r="R52" s="196"/>
      <c r="S52" s="193"/>
      <c r="T52" s="196"/>
      <c r="U52" s="193"/>
      <c r="V52" s="196"/>
      <c r="W52" s="193"/>
      <c r="X52" s="196"/>
      <c r="Y52" s="193"/>
      <c r="Z52" s="196"/>
      <c r="AA52" s="193"/>
      <c r="AB52" s="194">
        <f t="shared" si="2"/>
        <v>10</v>
      </c>
    </row>
    <row r="53" spans="1:28" s="197" customFormat="1" ht="18" customHeight="1">
      <c r="A53" s="190"/>
      <c r="B53" s="191"/>
      <c r="C53" s="192"/>
      <c r="D53" s="193"/>
      <c r="E53" s="1084">
        <f t="shared" si="1"/>
        <v>0</v>
      </c>
      <c r="F53" s="195"/>
      <c r="G53" s="193"/>
      <c r="H53" s="196" t="s">
        <v>1465</v>
      </c>
      <c r="I53" s="193">
        <v>2</v>
      </c>
      <c r="J53" s="196" t="s">
        <v>764</v>
      </c>
      <c r="K53" s="193">
        <v>2</v>
      </c>
      <c r="L53" s="196"/>
      <c r="M53" s="193"/>
      <c r="N53" s="196"/>
      <c r="O53" s="193"/>
      <c r="P53" s="196"/>
      <c r="Q53" s="193"/>
      <c r="R53" s="196"/>
      <c r="S53" s="193"/>
      <c r="T53" s="196"/>
      <c r="U53" s="193"/>
      <c r="V53" s="196"/>
      <c r="W53" s="193"/>
      <c r="X53" s="196"/>
      <c r="Y53" s="193"/>
      <c r="Z53" s="196"/>
      <c r="AA53" s="193"/>
      <c r="AB53" s="194">
        <f t="shared" si="2"/>
        <v>4</v>
      </c>
    </row>
    <row r="54" spans="1:28" s="197" customFormat="1" ht="18" customHeight="1">
      <c r="A54" s="190" t="s">
        <v>1714</v>
      </c>
      <c r="B54" s="191" t="s">
        <v>853</v>
      </c>
      <c r="C54" s="192">
        <v>20</v>
      </c>
      <c r="D54" s="193"/>
      <c r="E54" s="1084">
        <f t="shared" si="1"/>
        <v>20</v>
      </c>
      <c r="F54" s="195" t="s">
        <v>336</v>
      </c>
      <c r="G54" s="193">
        <v>18</v>
      </c>
      <c r="H54" s="196" t="s">
        <v>1454</v>
      </c>
      <c r="I54" s="193">
        <v>2</v>
      </c>
      <c r="J54" s="196" t="s">
        <v>1462</v>
      </c>
      <c r="K54" s="193">
        <v>2</v>
      </c>
      <c r="L54" s="196" t="s">
        <v>1463</v>
      </c>
      <c r="M54" s="193">
        <v>2</v>
      </c>
      <c r="N54" s="196" t="s">
        <v>775</v>
      </c>
      <c r="O54" s="193">
        <v>2</v>
      </c>
      <c r="P54" s="196" t="s">
        <v>734</v>
      </c>
      <c r="Q54" s="193">
        <v>2</v>
      </c>
      <c r="R54" s="196"/>
      <c r="S54" s="193"/>
      <c r="T54" s="196"/>
      <c r="U54" s="193"/>
      <c r="V54" s="196"/>
      <c r="W54" s="193"/>
      <c r="X54" s="196"/>
      <c r="Y54" s="193"/>
      <c r="Z54" s="196"/>
      <c r="AA54" s="193"/>
      <c r="AB54" s="194">
        <f t="shared" si="2"/>
        <v>10</v>
      </c>
    </row>
    <row r="55" spans="1:28" s="197" customFormat="1" ht="18" customHeight="1">
      <c r="A55" s="190"/>
      <c r="B55" s="191"/>
      <c r="C55" s="192"/>
      <c r="D55" s="193"/>
      <c r="E55" s="1084">
        <f t="shared" si="1"/>
        <v>0</v>
      </c>
      <c r="F55" s="195"/>
      <c r="G55" s="193"/>
      <c r="H55" s="196" t="s">
        <v>762</v>
      </c>
      <c r="I55" s="193">
        <v>2</v>
      </c>
      <c r="J55" s="196" t="s">
        <v>772</v>
      </c>
      <c r="K55" s="193">
        <v>2</v>
      </c>
      <c r="L55" s="196" t="s">
        <v>1465</v>
      </c>
      <c r="M55" s="193">
        <v>2</v>
      </c>
      <c r="N55" s="196" t="s">
        <v>1466</v>
      </c>
      <c r="O55" s="193">
        <v>2</v>
      </c>
      <c r="P55" s="196"/>
      <c r="Q55" s="193"/>
      <c r="R55" s="196"/>
      <c r="S55" s="193"/>
      <c r="T55" s="196"/>
      <c r="U55" s="193"/>
      <c r="V55" s="196"/>
      <c r="W55" s="193"/>
      <c r="X55" s="196"/>
      <c r="Y55" s="193"/>
      <c r="Z55" s="196"/>
      <c r="AA55" s="193"/>
      <c r="AB55" s="194">
        <f t="shared" si="2"/>
        <v>8</v>
      </c>
    </row>
    <row r="56" spans="1:28" s="197" customFormat="1" ht="18" customHeight="1">
      <c r="A56" s="190"/>
      <c r="B56" s="191"/>
      <c r="C56" s="192"/>
      <c r="D56" s="193"/>
      <c r="E56" s="1084">
        <f t="shared" si="1"/>
        <v>0</v>
      </c>
      <c r="F56" s="195" t="s">
        <v>2069</v>
      </c>
      <c r="G56" s="193">
        <v>2</v>
      </c>
      <c r="H56" s="196" t="s">
        <v>745</v>
      </c>
      <c r="I56" s="193">
        <v>2</v>
      </c>
      <c r="J56" s="196"/>
      <c r="K56" s="193"/>
      <c r="L56" s="196"/>
      <c r="M56" s="193"/>
      <c r="N56" s="196"/>
      <c r="O56" s="193"/>
      <c r="P56" s="196"/>
      <c r="Q56" s="193"/>
      <c r="R56" s="196"/>
      <c r="S56" s="193"/>
      <c r="T56" s="196"/>
      <c r="U56" s="193"/>
      <c r="V56" s="196"/>
      <c r="W56" s="193"/>
      <c r="X56" s="196"/>
      <c r="Y56" s="193"/>
      <c r="Z56" s="196"/>
      <c r="AA56" s="193"/>
      <c r="AB56" s="194">
        <f t="shared" si="2"/>
        <v>2</v>
      </c>
    </row>
    <row r="57" spans="1:28" s="197" customFormat="1" ht="18" customHeight="1">
      <c r="A57" s="190" t="s">
        <v>1747</v>
      </c>
      <c r="B57" s="191" t="s">
        <v>850</v>
      </c>
      <c r="C57" s="192">
        <v>20</v>
      </c>
      <c r="D57" s="193"/>
      <c r="E57" s="1084">
        <f t="shared" si="1"/>
        <v>20</v>
      </c>
      <c r="F57" s="195" t="s">
        <v>336</v>
      </c>
      <c r="G57" s="193">
        <v>16</v>
      </c>
      <c r="H57" s="196" t="s">
        <v>1454</v>
      </c>
      <c r="I57" s="193">
        <v>2</v>
      </c>
      <c r="J57" s="196" t="s">
        <v>1455</v>
      </c>
      <c r="K57" s="193">
        <v>2</v>
      </c>
      <c r="L57" s="196" t="s">
        <v>1456</v>
      </c>
      <c r="M57" s="193">
        <v>2</v>
      </c>
      <c r="N57" s="196" t="s">
        <v>1457</v>
      </c>
      <c r="O57" s="193">
        <v>2</v>
      </c>
      <c r="P57" s="196" t="s">
        <v>1458</v>
      </c>
      <c r="Q57" s="193">
        <v>2</v>
      </c>
      <c r="R57" s="196"/>
      <c r="S57" s="193"/>
      <c r="T57" s="196"/>
      <c r="U57" s="193"/>
      <c r="V57" s="196"/>
      <c r="W57" s="193"/>
      <c r="X57" s="196"/>
      <c r="Y57" s="193"/>
      <c r="Z57" s="196"/>
      <c r="AA57" s="193"/>
      <c r="AB57" s="194">
        <f t="shared" si="2"/>
        <v>10</v>
      </c>
    </row>
    <row r="58" spans="1:28" s="197" customFormat="1" ht="18" customHeight="1">
      <c r="A58" s="190"/>
      <c r="B58" s="191"/>
      <c r="C58" s="192"/>
      <c r="D58" s="193"/>
      <c r="E58" s="1084">
        <f t="shared" si="1"/>
        <v>0</v>
      </c>
      <c r="F58" s="195"/>
      <c r="G58" s="192"/>
      <c r="H58" s="196" t="s">
        <v>1459</v>
      </c>
      <c r="I58" s="193">
        <v>2</v>
      </c>
      <c r="J58" s="196" t="s">
        <v>1471</v>
      </c>
      <c r="K58" s="193">
        <v>2</v>
      </c>
      <c r="L58" s="196" t="s">
        <v>1472</v>
      </c>
      <c r="M58" s="193">
        <v>2</v>
      </c>
      <c r="N58" s="196"/>
      <c r="O58" s="193"/>
      <c r="P58" s="196"/>
      <c r="Q58" s="193"/>
      <c r="R58" s="196"/>
      <c r="S58" s="193"/>
      <c r="T58" s="196"/>
      <c r="U58" s="193"/>
      <c r="V58" s="196"/>
      <c r="W58" s="193"/>
      <c r="X58" s="196"/>
      <c r="Y58" s="193"/>
      <c r="Z58" s="196"/>
      <c r="AA58" s="193"/>
      <c r="AB58" s="194">
        <f t="shared" si="2"/>
        <v>6</v>
      </c>
    </row>
    <row r="59" spans="1:28" s="197" customFormat="1" ht="18" customHeight="1">
      <c r="A59" s="190"/>
      <c r="B59" s="191"/>
      <c r="C59" s="192"/>
      <c r="D59" s="193"/>
      <c r="E59" s="1084">
        <f t="shared" si="1"/>
        <v>0</v>
      </c>
      <c r="F59" s="195" t="s">
        <v>2070</v>
      </c>
      <c r="G59" s="192">
        <v>4</v>
      </c>
      <c r="H59" s="196" t="s">
        <v>734</v>
      </c>
      <c r="I59" s="193">
        <v>2</v>
      </c>
      <c r="J59" s="196" t="s">
        <v>762</v>
      </c>
      <c r="K59" s="193">
        <v>2</v>
      </c>
      <c r="L59" s="196"/>
      <c r="M59" s="193"/>
      <c r="N59" s="196"/>
      <c r="O59" s="193"/>
      <c r="P59" s="196"/>
      <c r="Q59" s="193"/>
      <c r="R59" s="196"/>
      <c r="S59" s="193"/>
      <c r="T59" s="196"/>
      <c r="U59" s="193"/>
      <c r="V59" s="196"/>
      <c r="W59" s="193"/>
      <c r="X59" s="196"/>
      <c r="Y59" s="193"/>
      <c r="Z59" s="196"/>
      <c r="AA59" s="193"/>
      <c r="AB59" s="194">
        <f t="shared" si="2"/>
        <v>4</v>
      </c>
    </row>
    <row r="60" spans="1:28" s="197" customFormat="1" ht="18" customHeight="1">
      <c r="A60" s="190" t="s">
        <v>1721</v>
      </c>
      <c r="B60" s="191" t="s">
        <v>804</v>
      </c>
      <c r="C60" s="192">
        <v>18</v>
      </c>
      <c r="D60" s="193"/>
      <c r="E60" s="1084">
        <f t="shared" si="1"/>
        <v>18</v>
      </c>
      <c r="F60" s="195" t="s">
        <v>335</v>
      </c>
      <c r="G60" s="192">
        <v>18</v>
      </c>
      <c r="H60" s="196" t="s">
        <v>1458</v>
      </c>
      <c r="I60" s="193">
        <v>2</v>
      </c>
      <c r="J60" s="196" t="s">
        <v>1459</v>
      </c>
      <c r="K60" s="193">
        <v>2</v>
      </c>
      <c r="L60" s="196" t="s">
        <v>1461</v>
      </c>
      <c r="M60" s="193">
        <v>4</v>
      </c>
      <c r="N60" s="196" t="s">
        <v>1462</v>
      </c>
      <c r="O60" s="193">
        <v>4</v>
      </c>
      <c r="P60" s="196" t="s">
        <v>1463</v>
      </c>
      <c r="Q60" s="193">
        <v>3</v>
      </c>
      <c r="R60" s="196"/>
      <c r="S60" s="193"/>
      <c r="T60" s="196"/>
      <c r="U60" s="193"/>
      <c r="V60" s="196"/>
      <c r="W60" s="193"/>
      <c r="X60" s="196"/>
      <c r="Y60" s="193"/>
      <c r="Z60" s="196"/>
      <c r="AA60" s="193"/>
      <c r="AB60" s="194">
        <f t="shared" si="2"/>
        <v>15</v>
      </c>
    </row>
    <row r="61" spans="1:28" s="197" customFormat="1" ht="18" customHeight="1">
      <c r="A61" s="190"/>
      <c r="B61" s="191"/>
      <c r="C61" s="192"/>
      <c r="D61" s="193"/>
      <c r="E61" s="1084">
        <f t="shared" si="1"/>
        <v>0</v>
      </c>
      <c r="F61" s="195"/>
      <c r="G61" s="193"/>
      <c r="H61" s="196" t="s">
        <v>1464</v>
      </c>
      <c r="I61" s="193">
        <v>3</v>
      </c>
      <c r="J61" s="196"/>
      <c r="K61" s="193"/>
      <c r="L61" s="196"/>
      <c r="M61" s="193"/>
      <c r="N61" s="196"/>
      <c r="O61" s="193"/>
      <c r="P61" s="196"/>
      <c r="Q61" s="193"/>
      <c r="R61" s="196"/>
      <c r="S61" s="193"/>
      <c r="T61" s="196"/>
      <c r="U61" s="193"/>
      <c r="V61" s="196"/>
      <c r="W61" s="193"/>
      <c r="X61" s="196"/>
      <c r="Y61" s="193"/>
      <c r="Z61" s="196"/>
      <c r="AA61" s="193"/>
      <c r="AB61" s="194">
        <f t="shared" si="2"/>
        <v>3</v>
      </c>
    </row>
    <row r="62" spans="1:28" s="197" customFormat="1" ht="18" customHeight="1">
      <c r="A62" s="190" t="s">
        <v>1859</v>
      </c>
      <c r="B62" s="191" t="s">
        <v>810</v>
      </c>
      <c r="C62" s="192">
        <v>18</v>
      </c>
      <c r="D62" s="193"/>
      <c r="E62" s="1084">
        <f t="shared" si="1"/>
        <v>18</v>
      </c>
      <c r="F62" s="195" t="s">
        <v>335</v>
      </c>
      <c r="G62" s="193">
        <v>18</v>
      </c>
      <c r="H62" s="196" t="s">
        <v>759</v>
      </c>
      <c r="I62" s="193">
        <v>3</v>
      </c>
      <c r="J62" s="196" t="s">
        <v>727</v>
      </c>
      <c r="K62" s="193">
        <v>3</v>
      </c>
      <c r="L62" s="196" t="s">
        <v>775</v>
      </c>
      <c r="M62" s="193">
        <v>4</v>
      </c>
      <c r="N62" s="196" t="s">
        <v>772</v>
      </c>
      <c r="O62" s="193">
        <v>4</v>
      </c>
      <c r="P62" s="196" t="s">
        <v>1473</v>
      </c>
      <c r="Q62" s="193">
        <v>2</v>
      </c>
      <c r="R62" s="196"/>
      <c r="S62" s="193"/>
      <c r="T62" s="196"/>
      <c r="U62" s="193"/>
      <c r="V62" s="196"/>
      <c r="W62" s="193"/>
      <c r="X62" s="196"/>
      <c r="Y62" s="193"/>
      <c r="Z62" s="196"/>
      <c r="AA62" s="193"/>
      <c r="AB62" s="194">
        <f t="shared" si="2"/>
        <v>16</v>
      </c>
    </row>
    <row r="63" spans="1:28" s="197" customFormat="1" ht="18" customHeight="1">
      <c r="A63" s="190"/>
      <c r="B63" s="191"/>
      <c r="C63" s="192"/>
      <c r="D63" s="193"/>
      <c r="E63" s="1084">
        <f t="shared" si="1"/>
        <v>0</v>
      </c>
      <c r="F63" s="195"/>
      <c r="G63" s="193"/>
      <c r="H63" s="196" t="s">
        <v>1474</v>
      </c>
      <c r="I63" s="193">
        <v>2</v>
      </c>
      <c r="J63" s="196"/>
      <c r="K63" s="193"/>
      <c r="L63" s="196"/>
      <c r="M63" s="193"/>
      <c r="N63" s="196"/>
      <c r="O63" s="193"/>
      <c r="P63" s="196"/>
      <c r="Q63" s="193"/>
      <c r="R63" s="196"/>
      <c r="S63" s="193"/>
      <c r="T63" s="196"/>
      <c r="U63" s="193"/>
      <c r="V63" s="196"/>
      <c r="W63" s="193"/>
      <c r="X63" s="196"/>
      <c r="Y63" s="193"/>
      <c r="Z63" s="196"/>
      <c r="AA63" s="193"/>
      <c r="AB63" s="194">
        <f t="shared" si="2"/>
        <v>2</v>
      </c>
    </row>
    <row r="64" spans="1:28" s="197" customFormat="1" ht="18" customHeight="1">
      <c r="A64" s="190" t="s">
        <v>1709</v>
      </c>
      <c r="B64" s="191" t="s">
        <v>846</v>
      </c>
      <c r="C64" s="192">
        <v>18</v>
      </c>
      <c r="D64" s="193"/>
      <c r="E64" s="1084">
        <f>SUM(C64+D64)</f>
        <v>18</v>
      </c>
      <c r="F64" s="195" t="s">
        <v>335</v>
      </c>
      <c r="G64" s="193">
        <v>18</v>
      </c>
      <c r="H64" s="196" t="s">
        <v>1457</v>
      </c>
      <c r="I64" s="193">
        <v>4</v>
      </c>
      <c r="J64" s="196" t="s">
        <v>730</v>
      </c>
      <c r="K64" s="193">
        <v>2</v>
      </c>
      <c r="L64" s="196" t="s">
        <v>1465</v>
      </c>
      <c r="M64" s="193">
        <v>2</v>
      </c>
      <c r="N64" s="196" t="s">
        <v>1469</v>
      </c>
      <c r="O64" s="193">
        <v>2</v>
      </c>
      <c r="P64" s="196" t="s">
        <v>1471</v>
      </c>
      <c r="Q64" s="193">
        <v>4</v>
      </c>
      <c r="R64" s="196"/>
      <c r="S64" s="193"/>
      <c r="T64" s="196"/>
      <c r="U64" s="193"/>
      <c r="V64" s="196"/>
      <c r="W64" s="193"/>
      <c r="X64" s="196"/>
      <c r="Y64" s="193"/>
      <c r="Z64" s="196"/>
      <c r="AA64" s="193"/>
      <c r="AB64" s="194">
        <f t="shared" si="2"/>
        <v>14</v>
      </c>
    </row>
    <row r="65" spans="1:28" s="197" customFormat="1" ht="18" customHeight="1">
      <c r="A65" s="190"/>
      <c r="B65" s="191"/>
      <c r="C65" s="192"/>
      <c r="D65" s="193"/>
      <c r="E65" s="1084">
        <f t="shared" si="1"/>
        <v>0</v>
      </c>
      <c r="F65" s="195"/>
      <c r="G65" s="193"/>
      <c r="H65" s="196" t="s">
        <v>1472</v>
      </c>
      <c r="I65" s="193">
        <v>4</v>
      </c>
      <c r="J65" s="196"/>
      <c r="K65" s="193"/>
      <c r="L65" s="196"/>
      <c r="M65" s="193"/>
      <c r="N65" s="196"/>
      <c r="O65" s="193"/>
      <c r="P65" s="196"/>
      <c r="Q65" s="193"/>
      <c r="R65" s="196"/>
      <c r="S65" s="193"/>
      <c r="T65" s="196"/>
      <c r="U65" s="193"/>
      <c r="V65" s="196"/>
      <c r="W65" s="193"/>
      <c r="X65" s="196"/>
      <c r="Y65" s="193"/>
      <c r="Z65" s="196"/>
      <c r="AA65" s="193"/>
      <c r="AB65" s="194">
        <f t="shared" si="2"/>
        <v>4</v>
      </c>
    </row>
    <row r="66" spans="1:28" s="197" customFormat="1" ht="18" customHeight="1">
      <c r="A66" s="190" t="s">
        <v>1889</v>
      </c>
      <c r="B66" s="191" t="s">
        <v>1146</v>
      </c>
      <c r="C66" s="192">
        <v>18</v>
      </c>
      <c r="D66" s="193"/>
      <c r="E66" s="1084">
        <f t="shared" si="1"/>
        <v>18</v>
      </c>
      <c r="F66" s="195" t="s">
        <v>335</v>
      </c>
      <c r="G66" s="193">
        <v>18</v>
      </c>
      <c r="H66" s="196" t="s">
        <v>1454</v>
      </c>
      <c r="I66" s="193">
        <v>4</v>
      </c>
      <c r="J66" s="196" t="s">
        <v>1455</v>
      </c>
      <c r="K66" s="193">
        <v>4</v>
      </c>
      <c r="L66" s="196" t="s">
        <v>1456</v>
      </c>
      <c r="M66" s="193">
        <v>3</v>
      </c>
      <c r="N66" s="196" t="s">
        <v>768</v>
      </c>
      <c r="O66" s="193">
        <v>3</v>
      </c>
      <c r="P66" s="196" t="s">
        <v>756</v>
      </c>
      <c r="Q66" s="193">
        <v>2</v>
      </c>
      <c r="R66" s="196"/>
      <c r="S66" s="193"/>
      <c r="T66" s="196"/>
      <c r="U66" s="193"/>
      <c r="V66" s="196"/>
      <c r="W66" s="193"/>
      <c r="X66" s="196"/>
      <c r="Y66" s="193"/>
      <c r="Z66" s="196"/>
      <c r="AA66" s="193"/>
      <c r="AB66" s="194">
        <f t="shared" si="2"/>
        <v>16</v>
      </c>
    </row>
    <row r="67" spans="1:28" s="197" customFormat="1" ht="18" customHeight="1">
      <c r="A67" s="190"/>
      <c r="B67" s="191"/>
      <c r="C67" s="192"/>
      <c r="D67" s="193"/>
      <c r="E67" s="1084">
        <f t="shared" si="1"/>
        <v>0</v>
      </c>
      <c r="F67" s="195"/>
      <c r="G67" s="193"/>
      <c r="H67" s="196" t="s">
        <v>748</v>
      </c>
      <c r="I67" s="193">
        <v>2</v>
      </c>
      <c r="J67" s="196"/>
      <c r="K67" s="193"/>
      <c r="L67" s="196"/>
      <c r="M67" s="193"/>
      <c r="N67" s="196"/>
      <c r="O67" s="193"/>
      <c r="P67" s="196"/>
      <c r="Q67" s="193"/>
      <c r="R67" s="196"/>
      <c r="S67" s="193"/>
      <c r="T67" s="196"/>
      <c r="U67" s="193"/>
      <c r="V67" s="196"/>
      <c r="W67" s="193"/>
      <c r="X67" s="196"/>
      <c r="Y67" s="193"/>
      <c r="Z67" s="196"/>
      <c r="AA67" s="193"/>
      <c r="AB67" s="194">
        <f t="shared" si="2"/>
        <v>2</v>
      </c>
    </row>
    <row r="68" spans="1:28" s="197" customFormat="1" ht="18" customHeight="1">
      <c r="A68" s="190" t="s">
        <v>1702</v>
      </c>
      <c r="B68" s="191" t="s">
        <v>829</v>
      </c>
      <c r="C68" s="192">
        <v>21</v>
      </c>
      <c r="D68" s="193"/>
      <c r="E68" s="1084">
        <f t="shared" si="1"/>
        <v>21</v>
      </c>
      <c r="F68" s="195" t="s">
        <v>335</v>
      </c>
      <c r="G68" s="193">
        <v>7</v>
      </c>
      <c r="H68" s="196" t="s">
        <v>1460</v>
      </c>
      <c r="I68" s="193">
        <v>3</v>
      </c>
      <c r="J68" s="196" t="s">
        <v>1466</v>
      </c>
      <c r="K68" s="193">
        <v>4</v>
      </c>
      <c r="L68" s="196"/>
      <c r="M68" s="193"/>
      <c r="N68" s="196"/>
      <c r="O68" s="193"/>
      <c r="P68" s="196"/>
      <c r="Q68" s="193"/>
      <c r="R68" s="196"/>
      <c r="S68" s="193"/>
      <c r="T68" s="196"/>
      <c r="U68" s="193"/>
      <c r="V68" s="196"/>
      <c r="W68" s="193"/>
      <c r="X68" s="196"/>
      <c r="Y68" s="193"/>
      <c r="Z68" s="196"/>
      <c r="AA68" s="193"/>
      <c r="AB68" s="194">
        <f t="shared" si="2"/>
        <v>7</v>
      </c>
    </row>
    <row r="69" spans="1:28" s="197" customFormat="1" ht="18" customHeight="1">
      <c r="A69" s="190"/>
      <c r="B69" s="191"/>
      <c r="C69" s="192"/>
      <c r="D69" s="193"/>
      <c r="E69" s="1084">
        <f t="shared" si="1"/>
        <v>0</v>
      </c>
      <c r="F69" s="195" t="s">
        <v>2071</v>
      </c>
      <c r="G69" s="193">
        <v>10</v>
      </c>
      <c r="H69" s="196" t="s">
        <v>768</v>
      </c>
      <c r="I69" s="193">
        <v>2</v>
      </c>
      <c r="J69" s="196" t="s">
        <v>736</v>
      </c>
      <c r="K69" s="193">
        <v>2</v>
      </c>
      <c r="L69" s="196" t="s">
        <v>739</v>
      </c>
      <c r="M69" s="193">
        <v>2</v>
      </c>
      <c r="N69" s="196" t="s">
        <v>764</v>
      </c>
      <c r="O69" s="193">
        <v>2</v>
      </c>
      <c r="P69" s="196" t="s">
        <v>1474</v>
      </c>
      <c r="Q69" s="193">
        <v>2</v>
      </c>
      <c r="R69" s="196"/>
      <c r="S69" s="193"/>
      <c r="T69" s="196"/>
      <c r="U69" s="193"/>
      <c r="V69" s="196"/>
      <c r="W69" s="193"/>
      <c r="X69" s="196"/>
      <c r="Y69" s="193"/>
      <c r="Z69" s="196"/>
      <c r="AA69" s="193"/>
      <c r="AB69" s="194">
        <f t="shared" si="2"/>
        <v>10</v>
      </c>
    </row>
    <row r="70" spans="1:28" s="197" customFormat="1" ht="18" customHeight="1">
      <c r="A70" s="190"/>
      <c r="B70" s="191"/>
      <c r="C70" s="192"/>
      <c r="D70" s="193"/>
      <c r="E70" s="1084">
        <f t="shared" ref="E70:E84" si="3">SUM(C70+D70)</f>
        <v>0</v>
      </c>
      <c r="F70" s="195" t="s">
        <v>2072</v>
      </c>
      <c r="G70" s="193">
        <v>4</v>
      </c>
      <c r="H70" s="196" t="s">
        <v>1474</v>
      </c>
      <c r="I70" s="193">
        <v>2</v>
      </c>
      <c r="J70" s="196" t="s">
        <v>750</v>
      </c>
      <c r="K70" s="193">
        <v>2</v>
      </c>
      <c r="L70" s="196"/>
      <c r="M70" s="193"/>
      <c r="N70" s="196"/>
      <c r="O70" s="193"/>
      <c r="P70" s="196"/>
      <c r="Q70" s="193"/>
      <c r="R70" s="196"/>
      <c r="S70" s="193"/>
      <c r="T70" s="196"/>
      <c r="U70" s="193"/>
      <c r="V70" s="196"/>
      <c r="W70" s="193"/>
      <c r="X70" s="196"/>
      <c r="Y70" s="193"/>
      <c r="Z70" s="196"/>
      <c r="AA70" s="193"/>
      <c r="AB70" s="194">
        <f t="shared" si="2"/>
        <v>4</v>
      </c>
    </row>
    <row r="71" spans="1:28" s="197" customFormat="1" ht="18" customHeight="1">
      <c r="A71" s="190" t="s">
        <v>1909</v>
      </c>
      <c r="B71" s="191" t="s">
        <v>1287</v>
      </c>
      <c r="C71" s="192">
        <v>12</v>
      </c>
      <c r="D71" s="193"/>
      <c r="E71" s="1084">
        <f t="shared" si="3"/>
        <v>12</v>
      </c>
      <c r="F71" s="195" t="s">
        <v>334</v>
      </c>
      <c r="G71" s="193">
        <v>12</v>
      </c>
      <c r="H71" s="196" t="s">
        <v>1456</v>
      </c>
      <c r="I71" s="193">
        <v>2</v>
      </c>
      <c r="J71" s="196" t="s">
        <v>1458</v>
      </c>
      <c r="K71" s="193">
        <v>2</v>
      </c>
      <c r="L71" s="196" t="s">
        <v>1461</v>
      </c>
      <c r="M71" s="193">
        <v>2</v>
      </c>
      <c r="N71" s="196" t="s">
        <v>1462</v>
      </c>
      <c r="O71" s="193">
        <v>2</v>
      </c>
      <c r="P71" s="196" t="s">
        <v>1463</v>
      </c>
      <c r="Q71" s="193">
        <v>2</v>
      </c>
      <c r="R71" s="196"/>
      <c r="S71" s="193"/>
      <c r="T71" s="196"/>
      <c r="U71" s="193"/>
      <c r="V71" s="196"/>
      <c r="W71" s="193"/>
      <c r="X71" s="196"/>
      <c r="Y71" s="193"/>
      <c r="Z71" s="196"/>
      <c r="AA71" s="193"/>
      <c r="AB71" s="194">
        <f t="shared" si="2"/>
        <v>10</v>
      </c>
    </row>
    <row r="72" spans="1:28" s="197" customFormat="1" ht="18" customHeight="1">
      <c r="A72" s="190"/>
      <c r="B72" s="191"/>
      <c r="C72" s="192"/>
      <c r="D72" s="193"/>
      <c r="E72" s="1084">
        <f t="shared" si="3"/>
        <v>0</v>
      </c>
      <c r="F72" s="195"/>
      <c r="G72" s="193"/>
      <c r="H72" s="196" t="s">
        <v>775</v>
      </c>
      <c r="I72" s="193">
        <v>2</v>
      </c>
      <c r="J72" s="196"/>
      <c r="K72" s="193"/>
      <c r="L72" s="196"/>
      <c r="M72" s="193"/>
      <c r="N72" s="196"/>
      <c r="O72" s="193"/>
      <c r="P72" s="196"/>
      <c r="Q72" s="193"/>
      <c r="R72" s="196"/>
      <c r="S72" s="193"/>
      <c r="T72" s="196"/>
      <c r="U72" s="193"/>
      <c r="V72" s="196"/>
      <c r="W72" s="193"/>
      <c r="X72" s="196"/>
      <c r="Y72" s="193"/>
      <c r="Z72" s="196"/>
      <c r="AA72" s="193"/>
      <c r="AB72" s="194">
        <f t="shared" si="2"/>
        <v>2</v>
      </c>
    </row>
    <row r="73" spans="1:28" s="197" customFormat="1" ht="18" customHeight="1">
      <c r="A73" s="190" t="s">
        <v>2073</v>
      </c>
      <c r="B73" s="191" t="s">
        <v>844</v>
      </c>
      <c r="C73" s="192">
        <v>21</v>
      </c>
      <c r="D73" s="193"/>
      <c r="E73" s="1084">
        <f t="shared" si="3"/>
        <v>21</v>
      </c>
      <c r="F73" s="195" t="s">
        <v>334</v>
      </c>
      <c r="G73" s="193">
        <v>21</v>
      </c>
      <c r="H73" s="196" t="s">
        <v>1454</v>
      </c>
      <c r="I73" s="193">
        <v>2</v>
      </c>
      <c r="J73" s="196" t="s">
        <v>1455</v>
      </c>
      <c r="K73" s="193">
        <v>2</v>
      </c>
      <c r="L73" s="196" t="s">
        <v>1457</v>
      </c>
      <c r="M73" s="193">
        <v>2</v>
      </c>
      <c r="N73" s="196" t="s">
        <v>1459</v>
      </c>
      <c r="O73" s="193">
        <v>2</v>
      </c>
      <c r="P73" s="196" t="s">
        <v>734</v>
      </c>
      <c r="Q73" s="193">
        <v>2</v>
      </c>
      <c r="R73" s="196"/>
      <c r="S73" s="193"/>
      <c r="T73" s="196"/>
      <c r="U73" s="193"/>
      <c r="V73" s="196"/>
      <c r="W73" s="193"/>
      <c r="X73" s="196"/>
      <c r="Y73" s="193"/>
      <c r="Z73" s="196"/>
      <c r="AA73" s="193"/>
      <c r="AB73" s="194">
        <f t="shared" si="2"/>
        <v>10</v>
      </c>
    </row>
    <row r="74" spans="1:28" s="197" customFormat="1" ht="18" customHeight="1">
      <c r="A74" s="190"/>
      <c r="B74" s="191"/>
      <c r="C74" s="192"/>
      <c r="D74" s="193"/>
      <c r="E74" s="1084">
        <f t="shared" si="3"/>
        <v>0</v>
      </c>
      <c r="F74" s="195"/>
      <c r="G74" s="193"/>
      <c r="H74" s="196" t="s">
        <v>762</v>
      </c>
      <c r="I74" s="193">
        <v>2</v>
      </c>
      <c r="J74" s="196" t="s">
        <v>772</v>
      </c>
      <c r="K74" s="193">
        <v>3</v>
      </c>
      <c r="L74" s="196" t="s">
        <v>1466</v>
      </c>
      <c r="M74" s="193">
        <v>2</v>
      </c>
      <c r="N74" s="196" t="s">
        <v>1471</v>
      </c>
      <c r="O74" s="193">
        <v>2</v>
      </c>
      <c r="P74" s="196" t="s">
        <v>1472</v>
      </c>
      <c r="Q74" s="193">
        <v>2</v>
      </c>
      <c r="R74" s="196"/>
      <c r="S74" s="193"/>
      <c r="T74" s="196"/>
      <c r="U74" s="193"/>
      <c r="V74" s="196"/>
      <c r="W74" s="193"/>
      <c r="X74" s="196"/>
      <c r="Y74" s="193"/>
      <c r="Z74" s="196"/>
      <c r="AA74" s="193"/>
      <c r="AB74" s="194">
        <f t="shared" si="2"/>
        <v>11</v>
      </c>
    </row>
    <row r="75" spans="1:28" s="197" customFormat="1" ht="18" customHeight="1">
      <c r="A75" s="190" t="s">
        <v>2074</v>
      </c>
      <c r="B75" s="191" t="s">
        <v>825</v>
      </c>
      <c r="C75" s="192">
        <v>21</v>
      </c>
      <c r="D75" s="193"/>
      <c r="E75" s="1084">
        <f t="shared" si="3"/>
        <v>21</v>
      </c>
      <c r="F75" s="195" t="s">
        <v>337</v>
      </c>
      <c r="G75" s="193">
        <v>16</v>
      </c>
      <c r="H75" s="196" t="s">
        <v>1458</v>
      </c>
      <c r="I75" s="193">
        <v>2</v>
      </c>
      <c r="J75" s="196" t="s">
        <v>1461</v>
      </c>
      <c r="K75" s="193">
        <v>2</v>
      </c>
      <c r="L75" s="196" t="s">
        <v>1462</v>
      </c>
      <c r="M75" s="193">
        <v>2</v>
      </c>
      <c r="N75" s="196" t="s">
        <v>734</v>
      </c>
      <c r="O75" s="193">
        <v>2</v>
      </c>
      <c r="P75" s="196" t="s">
        <v>772</v>
      </c>
      <c r="Q75" s="193">
        <v>2</v>
      </c>
      <c r="R75" s="196"/>
      <c r="S75" s="193"/>
      <c r="T75" s="196"/>
      <c r="U75" s="193"/>
      <c r="V75" s="196"/>
      <c r="W75" s="193"/>
      <c r="X75" s="196"/>
      <c r="Y75" s="193"/>
      <c r="Z75" s="196"/>
      <c r="AA75" s="193"/>
      <c r="AB75" s="194">
        <f t="shared" si="2"/>
        <v>10</v>
      </c>
    </row>
    <row r="76" spans="1:28" s="197" customFormat="1" ht="18" customHeight="1">
      <c r="A76" s="190"/>
      <c r="B76" s="191"/>
      <c r="C76" s="192"/>
      <c r="D76" s="193"/>
      <c r="E76" s="1084">
        <f t="shared" si="3"/>
        <v>0</v>
      </c>
      <c r="F76" s="195"/>
      <c r="G76" s="193"/>
      <c r="H76" s="196" t="s">
        <v>1466</v>
      </c>
      <c r="I76" s="193">
        <v>2</v>
      </c>
      <c r="J76" s="196" t="s">
        <v>1471</v>
      </c>
      <c r="K76" s="193">
        <v>2</v>
      </c>
      <c r="L76" s="196" t="s">
        <v>1472</v>
      </c>
      <c r="M76" s="193">
        <v>2</v>
      </c>
      <c r="N76" s="196"/>
      <c r="O76" s="193"/>
      <c r="P76" s="196"/>
      <c r="Q76" s="193"/>
      <c r="R76" s="196"/>
      <c r="S76" s="193"/>
      <c r="T76" s="196"/>
      <c r="U76" s="193"/>
      <c r="V76" s="196"/>
      <c r="W76" s="193"/>
      <c r="X76" s="196"/>
      <c r="Y76" s="193"/>
      <c r="Z76" s="196"/>
      <c r="AA76" s="193"/>
      <c r="AB76" s="194">
        <f t="shared" si="2"/>
        <v>6</v>
      </c>
    </row>
    <row r="77" spans="1:28" s="197" customFormat="1" ht="18" customHeight="1">
      <c r="A77" s="190"/>
      <c r="B77" s="191"/>
      <c r="C77" s="192"/>
      <c r="D77" s="193"/>
      <c r="E77" s="1084">
        <f t="shared" si="3"/>
        <v>0</v>
      </c>
      <c r="F77" s="195" t="s">
        <v>1368</v>
      </c>
      <c r="G77" s="193">
        <v>5</v>
      </c>
      <c r="H77" s="196" t="s">
        <v>1467</v>
      </c>
      <c r="I77" s="193">
        <v>2</v>
      </c>
      <c r="J77" s="196" t="s">
        <v>745</v>
      </c>
      <c r="K77" s="193">
        <v>3</v>
      </c>
      <c r="L77" s="196"/>
      <c r="M77" s="193"/>
      <c r="N77" s="196"/>
      <c r="O77" s="193"/>
      <c r="P77" s="196"/>
      <c r="Q77" s="193"/>
      <c r="R77" s="196"/>
      <c r="S77" s="193"/>
      <c r="T77" s="196"/>
      <c r="U77" s="193"/>
      <c r="V77" s="196"/>
      <c r="W77" s="193"/>
      <c r="X77" s="196"/>
      <c r="Y77" s="193"/>
      <c r="Z77" s="196"/>
      <c r="AA77" s="193"/>
      <c r="AB77" s="194">
        <f t="shared" si="2"/>
        <v>5</v>
      </c>
    </row>
    <row r="78" spans="1:28" s="197" customFormat="1" ht="18" customHeight="1">
      <c r="A78" s="190" t="s">
        <v>2075</v>
      </c>
      <c r="B78" s="191" t="s">
        <v>2076</v>
      </c>
      <c r="C78" s="192">
        <v>20</v>
      </c>
      <c r="D78" s="193"/>
      <c r="E78" s="1084">
        <f t="shared" si="3"/>
        <v>20</v>
      </c>
      <c r="F78" s="195" t="s">
        <v>337</v>
      </c>
      <c r="G78" s="193">
        <v>16</v>
      </c>
      <c r="H78" s="196" t="s">
        <v>1454</v>
      </c>
      <c r="I78" s="193">
        <v>2</v>
      </c>
      <c r="J78" s="196" t="s">
        <v>1455</v>
      </c>
      <c r="K78" s="193">
        <v>2</v>
      </c>
      <c r="L78" s="196" t="s">
        <v>1456</v>
      </c>
      <c r="M78" s="193">
        <v>2</v>
      </c>
      <c r="N78" s="196" t="s">
        <v>1457</v>
      </c>
      <c r="O78" s="193">
        <v>2</v>
      </c>
      <c r="P78" s="196" t="s">
        <v>1459</v>
      </c>
      <c r="Q78" s="193">
        <v>2</v>
      </c>
      <c r="R78" s="196"/>
      <c r="S78" s="193"/>
      <c r="T78" s="196"/>
      <c r="U78" s="193"/>
      <c r="V78" s="196"/>
      <c r="W78" s="193"/>
      <c r="X78" s="196"/>
      <c r="Y78" s="193"/>
      <c r="Z78" s="196"/>
      <c r="AA78" s="193"/>
      <c r="AB78" s="194">
        <f t="shared" si="2"/>
        <v>10</v>
      </c>
    </row>
    <row r="79" spans="1:28" s="197" customFormat="1" ht="18" customHeight="1">
      <c r="A79" s="190"/>
      <c r="B79" s="191"/>
      <c r="C79" s="192"/>
      <c r="D79" s="193"/>
      <c r="E79" s="1084">
        <f t="shared" si="3"/>
        <v>0</v>
      </c>
      <c r="F79" s="195"/>
      <c r="G79" s="193"/>
      <c r="H79" s="196" t="s">
        <v>1463</v>
      </c>
      <c r="I79" s="193">
        <v>2</v>
      </c>
      <c r="J79" s="196" t="s">
        <v>775</v>
      </c>
      <c r="K79" s="193">
        <v>2</v>
      </c>
      <c r="L79" s="196" t="s">
        <v>762</v>
      </c>
      <c r="M79" s="193">
        <v>2</v>
      </c>
      <c r="N79" s="196"/>
      <c r="O79" s="193"/>
      <c r="P79" s="196"/>
      <c r="Q79" s="193"/>
      <c r="R79" s="196"/>
      <c r="S79" s="193"/>
      <c r="T79" s="196"/>
      <c r="U79" s="193"/>
      <c r="V79" s="196"/>
      <c r="W79" s="193"/>
      <c r="X79" s="196"/>
      <c r="Y79" s="193"/>
      <c r="Z79" s="196"/>
      <c r="AA79" s="193"/>
      <c r="AB79" s="194">
        <f t="shared" si="2"/>
        <v>6</v>
      </c>
    </row>
    <row r="80" spans="1:28" s="197" customFormat="1" ht="18" customHeight="1">
      <c r="A80" s="190"/>
      <c r="B80" s="191"/>
      <c r="C80" s="192"/>
      <c r="D80" s="193"/>
      <c r="E80" s="1084">
        <f t="shared" si="3"/>
        <v>0</v>
      </c>
      <c r="F80" s="195" t="s">
        <v>2077</v>
      </c>
      <c r="G80" s="193">
        <v>2</v>
      </c>
      <c r="H80" s="196" t="s">
        <v>742</v>
      </c>
      <c r="I80" s="193">
        <v>2</v>
      </c>
      <c r="J80" s="196"/>
      <c r="K80" s="193"/>
      <c r="L80" s="196"/>
      <c r="M80" s="193"/>
      <c r="N80" s="196"/>
      <c r="O80" s="193"/>
      <c r="P80" s="196"/>
      <c r="Q80" s="193"/>
      <c r="R80" s="196"/>
      <c r="S80" s="193"/>
      <c r="T80" s="196"/>
      <c r="U80" s="193"/>
      <c r="V80" s="196"/>
      <c r="W80" s="193"/>
      <c r="X80" s="196"/>
      <c r="Y80" s="193"/>
      <c r="Z80" s="196"/>
      <c r="AA80" s="193"/>
      <c r="AB80" s="194">
        <f t="shared" si="2"/>
        <v>2</v>
      </c>
    </row>
    <row r="81" spans="1:28" s="197" customFormat="1" ht="18" customHeight="1">
      <c r="A81" s="190"/>
      <c r="B81" s="191"/>
      <c r="C81" s="192"/>
      <c r="D81" s="193"/>
      <c r="E81" s="1084">
        <f t="shared" si="3"/>
        <v>0</v>
      </c>
      <c r="F81" s="195" t="s">
        <v>1368</v>
      </c>
      <c r="G81" s="193">
        <v>2</v>
      </c>
      <c r="H81" s="196" t="s">
        <v>1468</v>
      </c>
      <c r="I81" s="193">
        <v>2</v>
      </c>
      <c r="J81" s="196"/>
      <c r="K81" s="193"/>
      <c r="L81" s="196"/>
      <c r="M81" s="193"/>
      <c r="N81" s="196"/>
      <c r="O81" s="193"/>
      <c r="P81" s="196"/>
      <c r="Q81" s="193"/>
      <c r="R81" s="196"/>
      <c r="S81" s="193"/>
      <c r="T81" s="196"/>
      <c r="U81" s="193"/>
      <c r="V81" s="196"/>
      <c r="W81" s="193"/>
      <c r="X81" s="196"/>
      <c r="Y81" s="193"/>
      <c r="Z81" s="196"/>
      <c r="AA81" s="193"/>
      <c r="AB81" s="194">
        <f t="shared" si="2"/>
        <v>2</v>
      </c>
    </row>
    <row r="82" spans="1:28" s="197" customFormat="1" ht="18" customHeight="1">
      <c r="A82" s="190" t="s">
        <v>2078</v>
      </c>
      <c r="B82" s="191" t="s">
        <v>1288</v>
      </c>
      <c r="C82" s="192">
        <v>20</v>
      </c>
      <c r="D82" s="193"/>
      <c r="E82" s="1084">
        <f t="shared" si="3"/>
        <v>20</v>
      </c>
      <c r="F82" s="195" t="s">
        <v>431</v>
      </c>
      <c r="G82" s="193">
        <v>4</v>
      </c>
      <c r="H82" s="196" t="s">
        <v>1458</v>
      </c>
      <c r="I82" s="193">
        <v>2</v>
      </c>
      <c r="J82" s="196" t="s">
        <v>1459</v>
      </c>
      <c r="K82" s="193">
        <v>2</v>
      </c>
      <c r="L82" s="196"/>
      <c r="M82" s="193"/>
      <c r="N82" s="196"/>
      <c r="O82" s="193"/>
      <c r="P82" s="196"/>
      <c r="Q82" s="193"/>
      <c r="R82" s="196"/>
      <c r="S82" s="193"/>
      <c r="T82" s="196"/>
      <c r="U82" s="193"/>
      <c r="V82" s="196"/>
      <c r="W82" s="193"/>
      <c r="X82" s="196"/>
      <c r="Y82" s="193"/>
      <c r="Z82" s="196"/>
      <c r="AA82" s="193"/>
      <c r="AB82" s="194">
        <f t="shared" si="2"/>
        <v>4</v>
      </c>
    </row>
    <row r="83" spans="1:28" s="197" customFormat="1" ht="18" customHeight="1">
      <c r="A83" s="190"/>
      <c r="B83" s="191"/>
      <c r="C83" s="192"/>
      <c r="D83" s="193"/>
      <c r="E83" s="1084">
        <f t="shared" si="3"/>
        <v>0</v>
      </c>
      <c r="F83" s="195" t="s">
        <v>1150</v>
      </c>
      <c r="G83" s="193">
        <v>16</v>
      </c>
      <c r="H83" s="196" t="s">
        <v>1454</v>
      </c>
      <c r="I83" s="193">
        <v>2</v>
      </c>
      <c r="J83" s="196" t="s">
        <v>1455</v>
      </c>
      <c r="K83" s="193">
        <v>2</v>
      </c>
      <c r="L83" s="196" t="s">
        <v>1456</v>
      </c>
      <c r="M83" s="193">
        <v>2</v>
      </c>
      <c r="N83" s="196" t="s">
        <v>1461</v>
      </c>
      <c r="O83" s="193">
        <v>2</v>
      </c>
      <c r="P83" s="196" t="s">
        <v>1462</v>
      </c>
      <c r="Q83" s="193">
        <v>2</v>
      </c>
      <c r="R83" s="196"/>
      <c r="S83" s="193"/>
      <c r="T83" s="196"/>
      <c r="U83" s="193"/>
      <c r="V83" s="196"/>
      <c r="W83" s="193"/>
      <c r="X83" s="196"/>
      <c r="Y83" s="193"/>
      <c r="Z83" s="196"/>
      <c r="AA83" s="193"/>
      <c r="AB83" s="194">
        <f t="shared" si="2"/>
        <v>10</v>
      </c>
    </row>
    <row r="84" spans="1:28" s="197" customFormat="1" ht="18" customHeight="1">
      <c r="A84" s="190"/>
      <c r="B84" s="191"/>
      <c r="C84" s="192"/>
      <c r="D84" s="193"/>
      <c r="E84" s="1084">
        <f t="shared" si="3"/>
        <v>0</v>
      </c>
      <c r="F84" s="195"/>
      <c r="G84" s="193"/>
      <c r="H84" s="196" t="s">
        <v>1463</v>
      </c>
      <c r="I84" s="193">
        <v>2</v>
      </c>
      <c r="J84" s="196" t="s">
        <v>772</v>
      </c>
      <c r="K84" s="193">
        <v>2</v>
      </c>
      <c r="L84" s="196" t="s">
        <v>1465</v>
      </c>
      <c r="M84" s="193">
        <v>2</v>
      </c>
      <c r="N84" s="196"/>
      <c r="O84" s="193"/>
      <c r="P84" s="196"/>
      <c r="Q84" s="193"/>
      <c r="R84" s="196"/>
      <c r="S84" s="193"/>
      <c r="T84" s="196"/>
      <c r="U84" s="193"/>
      <c r="V84" s="196"/>
      <c r="W84" s="193"/>
      <c r="X84" s="196"/>
      <c r="Y84" s="193"/>
      <c r="Z84" s="196"/>
      <c r="AA84" s="193"/>
      <c r="AB84" s="194">
        <f t="shared" si="2"/>
        <v>6</v>
      </c>
    </row>
    <row r="85" spans="1:28" s="197" customFormat="1" ht="18" customHeight="1">
      <c r="A85" s="190" t="s">
        <v>2079</v>
      </c>
      <c r="B85" s="191" t="s">
        <v>1151</v>
      </c>
      <c r="C85" s="192">
        <v>20</v>
      </c>
      <c r="D85" s="193"/>
      <c r="E85" s="1084">
        <f>SUM(C85+D85)</f>
        <v>20</v>
      </c>
      <c r="F85" s="195" t="s">
        <v>1357</v>
      </c>
      <c r="G85" s="193">
        <v>4</v>
      </c>
      <c r="H85" s="196" t="s">
        <v>768</v>
      </c>
      <c r="I85" s="193">
        <v>2</v>
      </c>
      <c r="J85" s="196" t="s">
        <v>1469</v>
      </c>
      <c r="K85" s="193">
        <v>2</v>
      </c>
      <c r="L85" s="196"/>
      <c r="M85" s="193"/>
      <c r="N85" s="196"/>
      <c r="O85" s="193"/>
      <c r="P85" s="196"/>
      <c r="Q85" s="193"/>
      <c r="R85" s="196"/>
      <c r="S85" s="193"/>
      <c r="T85" s="196"/>
      <c r="U85" s="193"/>
      <c r="V85" s="196"/>
      <c r="W85" s="193"/>
      <c r="X85" s="196"/>
      <c r="Y85" s="193"/>
      <c r="Z85" s="196"/>
      <c r="AA85" s="193"/>
      <c r="AB85" s="194">
        <f t="shared" si="2"/>
        <v>4</v>
      </c>
    </row>
    <row r="86" spans="1:28" s="197" customFormat="1" ht="18" customHeight="1">
      <c r="A86" s="190"/>
      <c r="B86" s="191"/>
      <c r="C86" s="192"/>
      <c r="D86" s="193"/>
      <c r="E86" s="1084"/>
      <c r="F86" s="195" t="s">
        <v>1150</v>
      </c>
      <c r="G86" s="193">
        <v>10</v>
      </c>
      <c r="H86" s="196" t="s">
        <v>1454</v>
      </c>
      <c r="I86" s="193">
        <v>2</v>
      </c>
      <c r="J86" s="196" t="s">
        <v>1455</v>
      </c>
      <c r="K86" s="193">
        <v>2</v>
      </c>
      <c r="L86" s="196" t="s">
        <v>1456</v>
      </c>
      <c r="M86" s="193">
        <v>2</v>
      </c>
      <c r="N86" s="196" t="s">
        <v>772</v>
      </c>
      <c r="O86" s="193">
        <v>2</v>
      </c>
      <c r="P86" s="196" t="s">
        <v>1465</v>
      </c>
      <c r="Q86" s="193">
        <v>2</v>
      </c>
      <c r="R86" s="196"/>
      <c r="S86" s="193"/>
      <c r="T86" s="196"/>
      <c r="U86" s="193"/>
      <c r="V86" s="196"/>
      <c r="W86" s="193"/>
      <c r="X86" s="196"/>
      <c r="Y86" s="193"/>
      <c r="Z86" s="196"/>
      <c r="AA86" s="193"/>
      <c r="AB86" s="194">
        <f t="shared" si="2"/>
        <v>10</v>
      </c>
    </row>
    <row r="87" spans="1:28" s="197" customFormat="1" ht="18" customHeight="1">
      <c r="A87" s="190"/>
      <c r="B87" s="191"/>
      <c r="C87" s="192"/>
      <c r="D87" s="193"/>
      <c r="E87" s="1084">
        <f t="shared" ref="E87:E110" si="4">SUM(C87+D87)</f>
        <v>0</v>
      </c>
      <c r="F87" s="195" t="s">
        <v>431</v>
      </c>
      <c r="G87" s="193">
        <v>4</v>
      </c>
      <c r="H87" s="196" t="s">
        <v>759</v>
      </c>
      <c r="I87" s="193">
        <v>2</v>
      </c>
      <c r="J87" s="196" t="s">
        <v>1460</v>
      </c>
      <c r="K87" s="193">
        <v>2</v>
      </c>
      <c r="L87" s="196"/>
      <c r="M87" s="193"/>
      <c r="N87" s="196"/>
      <c r="O87" s="193"/>
      <c r="P87" s="196"/>
      <c r="Q87" s="193"/>
      <c r="R87" s="196"/>
      <c r="S87" s="193"/>
      <c r="T87" s="196"/>
      <c r="U87" s="193"/>
      <c r="V87" s="196"/>
      <c r="W87" s="193"/>
      <c r="X87" s="196"/>
      <c r="Y87" s="193"/>
      <c r="Z87" s="196"/>
      <c r="AA87" s="193"/>
      <c r="AB87" s="194">
        <f t="shared" si="2"/>
        <v>4</v>
      </c>
    </row>
    <row r="88" spans="1:28" s="197" customFormat="1" ht="18" customHeight="1">
      <c r="A88" s="190"/>
      <c r="B88" s="191"/>
      <c r="C88" s="192"/>
      <c r="D88" s="193"/>
      <c r="E88" s="1084">
        <f t="shared" si="4"/>
        <v>0</v>
      </c>
      <c r="F88" s="195" t="s">
        <v>2080</v>
      </c>
      <c r="G88" s="193">
        <v>2</v>
      </c>
      <c r="H88" s="196" t="s">
        <v>1466</v>
      </c>
      <c r="I88" s="193">
        <v>2</v>
      </c>
      <c r="J88" s="196"/>
      <c r="K88" s="193"/>
      <c r="L88" s="196"/>
      <c r="M88" s="193"/>
      <c r="N88" s="196"/>
      <c r="O88" s="193"/>
      <c r="P88" s="196"/>
      <c r="Q88" s="193"/>
      <c r="R88" s="196"/>
      <c r="S88" s="193"/>
      <c r="T88" s="196"/>
      <c r="U88" s="193"/>
      <c r="V88" s="196"/>
      <c r="W88" s="193"/>
      <c r="X88" s="196"/>
      <c r="Y88" s="193"/>
      <c r="Z88" s="196"/>
      <c r="AA88" s="193"/>
      <c r="AB88" s="194">
        <f t="shared" si="2"/>
        <v>2</v>
      </c>
    </row>
    <row r="89" spans="1:28" s="197" customFormat="1" ht="18" customHeight="1">
      <c r="A89" s="190" t="s">
        <v>2081</v>
      </c>
      <c r="B89" s="191" t="s">
        <v>1291</v>
      </c>
      <c r="C89" s="192">
        <v>20</v>
      </c>
      <c r="D89" s="193"/>
      <c r="E89" s="1084">
        <f t="shared" si="4"/>
        <v>20</v>
      </c>
      <c r="F89" s="195" t="s">
        <v>1357</v>
      </c>
      <c r="G89" s="193">
        <v>10</v>
      </c>
      <c r="H89" s="196" t="s">
        <v>727</v>
      </c>
      <c r="I89" s="193">
        <v>2</v>
      </c>
      <c r="J89" s="196" t="s">
        <v>1464</v>
      </c>
      <c r="K89" s="193">
        <v>2</v>
      </c>
      <c r="L89" s="196" t="s">
        <v>756</v>
      </c>
      <c r="M89" s="193">
        <v>2</v>
      </c>
      <c r="N89" s="196" t="s">
        <v>1469</v>
      </c>
      <c r="O89" s="193">
        <v>2</v>
      </c>
      <c r="P89" s="196" t="s">
        <v>739</v>
      </c>
      <c r="Q89" s="193">
        <v>2</v>
      </c>
      <c r="R89" s="196"/>
      <c r="S89" s="193"/>
      <c r="T89" s="196"/>
      <c r="U89" s="193"/>
      <c r="V89" s="196"/>
      <c r="W89" s="193"/>
      <c r="X89" s="196"/>
      <c r="Y89" s="193"/>
      <c r="Z89" s="196"/>
      <c r="AA89" s="193"/>
      <c r="AB89" s="194">
        <f t="shared" si="2"/>
        <v>10</v>
      </c>
    </row>
    <row r="90" spans="1:28" s="197" customFormat="1" ht="18" customHeight="1">
      <c r="A90" s="190"/>
      <c r="B90" s="191"/>
      <c r="C90" s="192"/>
      <c r="D90" s="193"/>
      <c r="E90" s="1084">
        <f t="shared" si="4"/>
        <v>0</v>
      </c>
      <c r="F90" s="195" t="s">
        <v>2082</v>
      </c>
      <c r="G90" s="193">
        <v>3</v>
      </c>
      <c r="H90" s="196" t="s">
        <v>1466</v>
      </c>
      <c r="I90" s="193">
        <v>3</v>
      </c>
      <c r="J90" s="196"/>
      <c r="K90" s="193"/>
      <c r="L90" s="196"/>
      <c r="M90" s="193"/>
      <c r="N90" s="196"/>
      <c r="O90" s="193"/>
      <c r="P90" s="196"/>
      <c r="Q90" s="193"/>
      <c r="R90" s="196"/>
      <c r="S90" s="193"/>
      <c r="T90" s="196"/>
      <c r="U90" s="193"/>
      <c r="V90" s="196"/>
      <c r="W90" s="193"/>
      <c r="X90" s="196"/>
      <c r="Y90" s="193"/>
      <c r="Z90" s="196"/>
      <c r="AA90" s="193"/>
      <c r="AB90" s="194">
        <f t="shared" si="2"/>
        <v>3</v>
      </c>
    </row>
    <row r="91" spans="1:28" s="197" customFormat="1" ht="18" customHeight="1">
      <c r="A91" s="190"/>
      <c r="B91" s="191"/>
      <c r="C91" s="192"/>
      <c r="D91" s="193"/>
      <c r="E91" s="1084">
        <f t="shared" si="4"/>
        <v>0</v>
      </c>
      <c r="F91" s="195" t="s">
        <v>431</v>
      </c>
      <c r="G91" s="192">
        <v>4</v>
      </c>
      <c r="H91" s="196" t="s">
        <v>727</v>
      </c>
      <c r="I91" s="193">
        <v>2</v>
      </c>
      <c r="J91" s="196" t="s">
        <v>730</v>
      </c>
      <c r="K91" s="193">
        <v>2</v>
      </c>
      <c r="L91" s="196"/>
      <c r="M91" s="193"/>
      <c r="N91" s="196"/>
      <c r="O91" s="193"/>
      <c r="P91" s="196"/>
      <c r="Q91" s="193"/>
      <c r="R91" s="196"/>
      <c r="S91" s="193"/>
      <c r="T91" s="196"/>
      <c r="U91" s="193"/>
      <c r="V91" s="196"/>
      <c r="W91" s="193"/>
      <c r="X91" s="196"/>
      <c r="Y91" s="193"/>
      <c r="Z91" s="196"/>
      <c r="AA91" s="193"/>
      <c r="AB91" s="194">
        <f t="shared" si="2"/>
        <v>4</v>
      </c>
    </row>
    <row r="92" spans="1:28" s="197" customFormat="1" ht="18" customHeight="1">
      <c r="A92" s="190"/>
      <c r="B92" s="191"/>
      <c r="C92" s="192"/>
      <c r="D92" s="193"/>
      <c r="E92" s="1084">
        <f t="shared" si="4"/>
        <v>0</v>
      </c>
      <c r="F92" s="195" t="s">
        <v>1150</v>
      </c>
      <c r="G92" s="192">
        <v>3</v>
      </c>
      <c r="H92" s="196" t="s">
        <v>1457</v>
      </c>
      <c r="I92" s="193">
        <v>3</v>
      </c>
      <c r="J92" s="196"/>
      <c r="K92" s="193"/>
      <c r="L92" s="196"/>
      <c r="M92" s="193"/>
      <c r="N92" s="196"/>
      <c r="O92" s="193"/>
      <c r="P92" s="196"/>
      <c r="Q92" s="193"/>
      <c r="R92" s="196"/>
      <c r="S92" s="193"/>
      <c r="T92" s="196"/>
      <c r="U92" s="193"/>
      <c r="V92" s="196"/>
      <c r="W92" s="193"/>
      <c r="X92" s="196"/>
      <c r="Y92" s="193"/>
      <c r="Z92" s="196"/>
      <c r="AA92" s="193"/>
      <c r="AB92" s="194">
        <f t="shared" si="2"/>
        <v>3</v>
      </c>
    </row>
    <row r="93" spans="1:28" s="197" customFormat="1" ht="18" customHeight="1">
      <c r="A93" s="190" t="s">
        <v>2083</v>
      </c>
      <c r="B93" s="191" t="s">
        <v>793</v>
      </c>
      <c r="C93" s="192">
        <v>20</v>
      </c>
      <c r="D93" s="193"/>
      <c r="E93" s="1084">
        <f t="shared" si="4"/>
        <v>20</v>
      </c>
      <c r="F93" s="195" t="s">
        <v>431</v>
      </c>
      <c r="G93" s="192">
        <v>6</v>
      </c>
      <c r="H93" s="196" t="s">
        <v>727</v>
      </c>
      <c r="I93" s="193">
        <v>2</v>
      </c>
      <c r="J93" s="196" t="s">
        <v>1460</v>
      </c>
      <c r="K93" s="193">
        <v>2</v>
      </c>
      <c r="L93" s="196" t="s">
        <v>730</v>
      </c>
      <c r="M93" s="193">
        <v>2</v>
      </c>
      <c r="N93" s="196"/>
      <c r="O93" s="193"/>
      <c r="P93" s="196"/>
      <c r="Q93" s="193"/>
      <c r="R93" s="196"/>
      <c r="S93" s="193"/>
      <c r="T93" s="196"/>
      <c r="U93" s="193"/>
      <c r="V93" s="196"/>
      <c r="W93" s="193"/>
      <c r="X93" s="196"/>
      <c r="Y93" s="193"/>
      <c r="Z93" s="196"/>
      <c r="AA93" s="193"/>
      <c r="AB93" s="194">
        <f t="shared" si="2"/>
        <v>6</v>
      </c>
    </row>
    <row r="94" spans="1:28" s="197" customFormat="1" ht="18" customHeight="1">
      <c r="A94" s="190"/>
      <c r="B94" s="191"/>
      <c r="C94" s="192"/>
      <c r="D94" s="193"/>
      <c r="E94" s="1084">
        <f t="shared" si="4"/>
        <v>0</v>
      </c>
      <c r="F94" s="195" t="s">
        <v>1357</v>
      </c>
      <c r="G94" s="193">
        <v>6</v>
      </c>
      <c r="H94" s="196" t="s">
        <v>727</v>
      </c>
      <c r="I94" s="193">
        <v>2</v>
      </c>
      <c r="J94" s="196" t="s">
        <v>1464</v>
      </c>
      <c r="K94" s="193">
        <v>2</v>
      </c>
      <c r="L94" s="196" t="s">
        <v>768</v>
      </c>
      <c r="M94" s="193">
        <v>2</v>
      </c>
      <c r="N94" s="196"/>
      <c r="O94" s="193"/>
      <c r="P94" s="196"/>
      <c r="Q94" s="193"/>
      <c r="R94" s="196"/>
      <c r="S94" s="193"/>
      <c r="T94" s="196"/>
      <c r="U94" s="193"/>
      <c r="V94" s="196"/>
      <c r="W94" s="193"/>
      <c r="X94" s="196"/>
      <c r="Y94" s="193"/>
      <c r="Z94" s="196"/>
      <c r="AA94" s="193"/>
      <c r="AB94" s="194">
        <f t="shared" si="2"/>
        <v>6</v>
      </c>
    </row>
    <row r="95" spans="1:28" s="197" customFormat="1" ht="18" customHeight="1">
      <c r="A95" s="190"/>
      <c r="B95" s="191"/>
      <c r="C95" s="192"/>
      <c r="D95" s="193"/>
      <c r="E95" s="1084">
        <f t="shared" si="4"/>
        <v>0</v>
      </c>
      <c r="F95" s="195" t="s">
        <v>2084</v>
      </c>
      <c r="G95" s="193">
        <v>5</v>
      </c>
      <c r="H95" s="196" t="s">
        <v>775</v>
      </c>
      <c r="I95" s="193">
        <v>3</v>
      </c>
      <c r="J95" s="196" t="s">
        <v>1466</v>
      </c>
      <c r="K95" s="193">
        <v>2</v>
      </c>
      <c r="L95" s="196"/>
      <c r="M95" s="193"/>
      <c r="N95" s="196"/>
      <c r="O95" s="193"/>
      <c r="P95" s="196"/>
      <c r="Q95" s="193"/>
      <c r="R95" s="196"/>
      <c r="S95" s="193"/>
      <c r="T95" s="196"/>
      <c r="U95" s="193"/>
      <c r="V95" s="196"/>
      <c r="W95" s="193"/>
      <c r="X95" s="196"/>
      <c r="Y95" s="193"/>
      <c r="Z95" s="196"/>
      <c r="AA95" s="193"/>
      <c r="AB95" s="194">
        <f t="shared" si="2"/>
        <v>5</v>
      </c>
    </row>
    <row r="96" spans="1:28" s="197" customFormat="1" ht="18" customHeight="1">
      <c r="A96" s="190"/>
      <c r="B96" s="191"/>
      <c r="C96" s="192"/>
      <c r="D96" s="193"/>
      <c r="E96" s="1084">
        <f t="shared" si="4"/>
        <v>0</v>
      </c>
      <c r="F96" s="195" t="s">
        <v>1150</v>
      </c>
      <c r="G96" s="193">
        <v>3</v>
      </c>
      <c r="H96" s="196" t="s">
        <v>1457</v>
      </c>
      <c r="I96" s="193">
        <v>3</v>
      </c>
      <c r="J96" s="196"/>
      <c r="K96" s="193"/>
      <c r="L96" s="196"/>
      <c r="M96" s="193"/>
      <c r="N96" s="196"/>
      <c r="O96" s="193"/>
      <c r="P96" s="196"/>
      <c r="Q96" s="193"/>
      <c r="R96" s="196"/>
      <c r="S96" s="193"/>
      <c r="T96" s="196"/>
      <c r="U96" s="193"/>
      <c r="V96" s="196"/>
      <c r="W96" s="193"/>
      <c r="X96" s="196"/>
      <c r="Y96" s="193"/>
      <c r="Z96" s="196"/>
      <c r="AA96" s="193"/>
      <c r="AB96" s="194">
        <f t="shared" si="2"/>
        <v>3</v>
      </c>
    </row>
    <row r="97" spans="1:28" s="197" customFormat="1" ht="18" customHeight="1">
      <c r="A97" s="190" t="s">
        <v>2085</v>
      </c>
      <c r="B97" s="191" t="s">
        <v>2086</v>
      </c>
      <c r="C97" s="192">
        <v>20</v>
      </c>
      <c r="D97" s="193"/>
      <c r="E97" s="1084">
        <f t="shared" si="4"/>
        <v>20</v>
      </c>
      <c r="F97" s="195" t="s">
        <v>431</v>
      </c>
      <c r="G97" s="193">
        <v>6</v>
      </c>
      <c r="H97" s="196" t="s">
        <v>1458</v>
      </c>
      <c r="I97" s="193">
        <v>2</v>
      </c>
      <c r="J97" s="196" t="s">
        <v>1459</v>
      </c>
      <c r="K97" s="193">
        <v>2</v>
      </c>
      <c r="L97" s="196" t="s">
        <v>759</v>
      </c>
      <c r="M97" s="193">
        <v>2</v>
      </c>
      <c r="N97" s="196"/>
      <c r="O97" s="193"/>
      <c r="P97" s="196"/>
      <c r="Q97" s="193"/>
      <c r="R97" s="196"/>
      <c r="S97" s="193"/>
      <c r="T97" s="196"/>
      <c r="U97" s="193"/>
      <c r="V97" s="196"/>
      <c r="W97" s="193"/>
      <c r="X97" s="196"/>
      <c r="Y97" s="193"/>
      <c r="Z97" s="196"/>
      <c r="AA97" s="193"/>
      <c r="AB97" s="194">
        <f t="shared" si="2"/>
        <v>6</v>
      </c>
    </row>
    <row r="98" spans="1:28" s="197" customFormat="1" ht="18" customHeight="1">
      <c r="A98" s="190"/>
      <c r="B98" s="191"/>
      <c r="C98" s="192"/>
      <c r="D98" s="193"/>
      <c r="E98" s="1084">
        <f t="shared" si="4"/>
        <v>0</v>
      </c>
      <c r="F98" s="195" t="s">
        <v>1150</v>
      </c>
      <c r="G98" s="193">
        <v>6</v>
      </c>
      <c r="H98" s="196" t="s">
        <v>1461</v>
      </c>
      <c r="I98" s="193">
        <v>2</v>
      </c>
      <c r="J98" s="196" t="s">
        <v>1462</v>
      </c>
      <c r="K98" s="193">
        <v>2</v>
      </c>
      <c r="L98" s="196" t="s">
        <v>1463</v>
      </c>
      <c r="M98" s="193">
        <v>2</v>
      </c>
      <c r="N98" s="196"/>
      <c r="O98" s="193"/>
      <c r="P98" s="196"/>
      <c r="Q98" s="193"/>
      <c r="R98" s="196"/>
      <c r="S98" s="193"/>
      <c r="T98" s="196"/>
      <c r="U98" s="193"/>
      <c r="V98" s="196"/>
      <c r="W98" s="193"/>
      <c r="X98" s="196"/>
      <c r="Y98" s="193"/>
      <c r="Z98" s="196"/>
      <c r="AA98" s="193"/>
      <c r="AB98" s="194">
        <f t="shared" si="2"/>
        <v>6</v>
      </c>
    </row>
    <row r="99" spans="1:28" s="197" customFormat="1" ht="18" customHeight="1">
      <c r="A99" s="190"/>
      <c r="B99" s="191"/>
      <c r="C99" s="192"/>
      <c r="D99" s="193"/>
      <c r="E99" s="1084">
        <f t="shared" si="4"/>
        <v>0</v>
      </c>
      <c r="F99" s="195" t="s">
        <v>1357</v>
      </c>
      <c r="G99" s="193">
        <v>2</v>
      </c>
      <c r="H99" s="196" t="s">
        <v>748</v>
      </c>
      <c r="I99" s="193">
        <v>2</v>
      </c>
      <c r="J99" s="196"/>
      <c r="K99" s="193"/>
      <c r="L99" s="196"/>
      <c r="M99" s="193"/>
      <c r="N99" s="196"/>
      <c r="O99" s="193"/>
      <c r="P99" s="196"/>
      <c r="Q99" s="193"/>
      <c r="R99" s="196"/>
      <c r="S99" s="193"/>
      <c r="T99" s="196"/>
      <c r="U99" s="193"/>
      <c r="V99" s="196"/>
      <c r="W99" s="193"/>
      <c r="X99" s="196"/>
      <c r="Y99" s="193"/>
      <c r="Z99" s="196"/>
      <c r="AA99" s="193"/>
      <c r="AB99" s="194">
        <f t="shared" si="2"/>
        <v>2</v>
      </c>
    </row>
    <row r="100" spans="1:28" s="197" customFormat="1" ht="18" customHeight="1">
      <c r="A100" s="190"/>
      <c r="B100" s="191"/>
      <c r="C100" s="192"/>
      <c r="D100" s="193"/>
      <c r="E100" s="1084">
        <f t="shared" si="4"/>
        <v>0</v>
      </c>
      <c r="F100" s="195" t="s">
        <v>2087</v>
      </c>
      <c r="G100" s="193">
        <v>2</v>
      </c>
      <c r="H100" s="196" t="s">
        <v>1466</v>
      </c>
      <c r="I100" s="193">
        <v>2</v>
      </c>
      <c r="J100" s="196"/>
      <c r="K100" s="193"/>
      <c r="L100" s="196"/>
      <c r="M100" s="193"/>
      <c r="N100" s="196"/>
      <c r="O100" s="193"/>
      <c r="P100" s="196"/>
      <c r="Q100" s="193"/>
      <c r="R100" s="196"/>
      <c r="S100" s="193"/>
      <c r="T100" s="196"/>
      <c r="U100" s="193"/>
      <c r="V100" s="196"/>
      <c r="W100" s="193"/>
      <c r="X100" s="196"/>
      <c r="Y100" s="193"/>
      <c r="Z100" s="196"/>
      <c r="AA100" s="193"/>
      <c r="AB100" s="194">
        <f t="shared" si="2"/>
        <v>2</v>
      </c>
    </row>
    <row r="101" spans="1:28" s="197" customFormat="1" ht="18" customHeight="1">
      <c r="A101" s="190"/>
      <c r="B101" s="191"/>
      <c r="C101" s="192"/>
      <c r="D101" s="193"/>
      <c r="E101" s="1084">
        <f t="shared" si="4"/>
        <v>0</v>
      </c>
      <c r="F101" s="195" t="s">
        <v>2088</v>
      </c>
      <c r="G101" s="193">
        <v>2</v>
      </c>
      <c r="H101" s="196" t="s">
        <v>727</v>
      </c>
      <c r="I101" s="193">
        <v>2</v>
      </c>
      <c r="J101" s="196"/>
      <c r="K101" s="193"/>
      <c r="L101" s="196"/>
      <c r="M101" s="193"/>
      <c r="N101" s="196"/>
      <c r="O101" s="193"/>
      <c r="P101" s="196"/>
      <c r="Q101" s="193"/>
      <c r="R101" s="196"/>
      <c r="S101" s="193"/>
      <c r="T101" s="196"/>
      <c r="U101" s="193"/>
      <c r="V101" s="196"/>
      <c r="W101" s="193"/>
      <c r="X101" s="196"/>
      <c r="Y101" s="193"/>
      <c r="Z101" s="196"/>
      <c r="AA101" s="193"/>
      <c r="AB101" s="194">
        <f t="shared" si="2"/>
        <v>2</v>
      </c>
    </row>
    <row r="102" spans="1:28" s="197" customFormat="1" ht="18" customHeight="1">
      <c r="A102" s="190"/>
      <c r="B102" s="191"/>
      <c r="C102" s="192"/>
      <c r="D102" s="193"/>
      <c r="E102" s="1084">
        <f t="shared" si="4"/>
        <v>0</v>
      </c>
      <c r="F102" s="195" t="s">
        <v>2089</v>
      </c>
      <c r="G102" s="193">
        <v>2</v>
      </c>
      <c r="H102" s="196" t="s">
        <v>775</v>
      </c>
      <c r="I102" s="193">
        <v>2</v>
      </c>
      <c r="J102" s="196"/>
      <c r="K102" s="193"/>
      <c r="L102" s="196"/>
      <c r="M102" s="193"/>
      <c r="N102" s="196"/>
      <c r="O102" s="193"/>
      <c r="P102" s="196"/>
      <c r="Q102" s="193"/>
      <c r="R102" s="196"/>
      <c r="S102" s="193"/>
      <c r="T102" s="196"/>
      <c r="U102" s="193"/>
      <c r="V102" s="196"/>
      <c r="W102" s="193"/>
      <c r="X102" s="196"/>
      <c r="Y102" s="193"/>
      <c r="Z102" s="196"/>
      <c r="AA102" s="193"/>
      <c r="AB102" s="194">
        <f t="shared" si="2"/>
        <v>2</v>
      </c>
    </row>
    <row r="103" spans="1:28" s="197" customFormat="1" ht="18" customHeight="1">
      <c r="A103" s="190" t="s">
        <v>2090</v>
      </c>
      <c r="B103" s="191" t="s">
        <v>1294</v>
      </c>
      <c r="C103" s="192">
        <v>12</v>
      </c>
      <c r="D103" s="193"/>
      <c r="E103" s="1084">
        <f t="shared" si="4"/>
        <v>12</v>
      </c>
      <c r="F103" s="195" t="s">
        <v>330</v>
      </c>
      <c r="G103" s="193">
        <v>9</v>
      </c>
      <c r="H103" s="196" t="s">
        <v>1454</v>
      </c>
      <c r="I103" s="193">
        <v>1</v>
      </c>
      <c r="J103" s="196" t="s">
        <v>1455</v>
      </c>
      <c r="K103" s="193">
        <v>1</v>
      </c>
      <c r="L103" s="196" t="s">
        <v>1456</v>
      </c>
      <c r="M103" s="193">
        <v>1</v>
      </c>
      <c r="N103" s="196" t="s">
        <v>1457</v>
      </c>
      <c r="O103" s="193">
        <v>1</v>
      </c>
      <c r="P103" s="196" t="s">
        <v>1461</v>
      </c>
      <c r="Q103" s="193">
        <v>1</v>
      </c>
      <c r="R103" s="196"/>
      <c r="S103" s="193"/>
      <c r="T103" s="196"/>
      <c r="U103" s="193"/>
      <c r="V103" s="196"/>
      <c r="W103" s="193"/>
      <c r="X103" s="196"/>
      <c r="Y103" s="193"/>
      <c r="Z103" s="196"/>
      <c r="AA103" s="193"/>
      <c r="AB103" s="194">
        <f t="shared" si="2"/>
        <v>5</v>
      </c>
    </row>
    <row r="104" spans="1:28" s="197" customFormat="1" ht="18" customHeight="1">
      <c r="A104" s="190"/>
      <c r="B104" s="191"/>
      <c r="C104" s="192"/>
      <c r="D104" s="193"/>
      <c r="E104" s="1084">
        <f t="shared" si="4"/>
        <v>0</v>
      </c>
      <c r="F104" s="195"/>
      <c r="G104" s="193"/>
      <c r="H104" s="196" t="s">
        <v>1462</v>
      </c>
      <c r="I104" s="193">
        <v>1</v>
      </c>
      <c r="J104" s="196" t="s">
        <v>1463</v>
      </c>
      <c r="K104" s="193">
        <v>1</v>
      </c>
      <c r="L104" s="196" t="s">
        <v>1465</v>
      </c>
      <c r="M104" s="193">
        <v>1</v>
      </c>
      <c r="N104" s="196" t="s">
        <v>1473</v>
      </c>
      <c r="O104" s="193">
        <v>1</v>
      </c>
      <c r="P104" s="196"/>
      <c r="Q104" s="193"/>
      <c r="R104" s="196"/>
      <c r="S104" s="193"/>
      <c r="T104" s="196"/>
      <c r="U104" s="193"/>
      <c r="V104" s="196"/>
      <c r="W104" s="193"/>
      <c r="X104" s="196"/>
      <c r="Y104" s="193"/>
      <c r="Z104" s="196"/>
      <c r="AA104" s="193"/>
      <c r="AB104" s="194">
        <f t="shared" si="2"/>
        <v>4</v>
      </c>
    </row>
    <row r="105" spans="1:28" s="197" customFormat="1" ht="18" customHeight="1">
      <c r="A105" s="190"/>
      <c r="B105" s="191"/>
      <c r="C105" s="192"/>
      <c r="D105" s="193"/>
      <c r="E105" s="1084">
        <f t="shared" si="4"/>
        <v>0</v>
      </c>
      <c r="F105" s="195" t="s">
        <v>2091</v>
      </c>
      <c r="G105" s="193">
        <v>3</v>
      </c>
      <c r="H105" s="196" t="s">
        <v>736</v>
      </c>
      <c r="I105" s="193">
        <v>1</v>
      </c>
      <c r="J105" s="196" t="s">
        <v>736</v>
      </c>
      <c r="K105" s="193">
        <v>2</v>
      </c>
      <c r="L105" s="196"/>
      <c r="M105" s="193"/>
      <c r="N105" s="196"/>
      <c r="O105" s="193"/>
      <c r="P105" s="196"/>
      <c r="Q105" s="193"/>
      <c r="R105" s="196"/>
      <c r="S105" s="193"/>
      <c r="T105" s="196"/>
      <c r="U105" s="193"/>
      <c r="V105" s="196"/>
      <c r="W105" s="193"/>
      <c r="X105" s="196"/>
      <c r="Y105" s="193"/>
      <c r="Z105" s="196"/>
      <c r="AA105" s="193"/>
      <c r="AB105" s="194">
        <f t="shared" si="2"/>
        <v>3</v>
      </c>
    </row>
    <row r="106" spans="1:28" s="197" customFormat="1" ht="18" customHeight="1">
      <c r="A106" s="190" t="s">
        <v>2092</v>
      </c>
      <c r="B106" s="191" t="s">
        <v>1295</v>
      </c>
      <c r="C106" s="192">
        <v>9</v>
      </c>
      <c r="D106" s="193"/>
      <c r="E106" s="1084">
        <f t="shared" si="4"/>
        <v>9</v>
      </c>
      <c r="F106" s="195" t="s">
        <v>331</v>
      </c>
      <c r="G106" s="193">
        <v>9</v>
      </c>
      <c r="H106" s="196" t="s">
        <v>1454</v>
      </c>
      <c r="I106" s="193">
        <v>1</v>
      </c>
      <c r="J106" s="196" t="s">
        <v>1455</v>
      </c>
      <c r="K106" s="193">
        <v>1</v>
      </c>
      <c r="L106" s="196" t="s">
        <v>1456</v>
      </c>
      <c r="M106" s="193">
        <v>1</v>
      </c>
      <c r="N106" s="196" t="s">
        <v>1457</v>
      </c>
      <c r="O106" s="193">
        <v>1</v>
      </c>
      <c r="P106" s="196" t="s">
        <v>1461</v>
      </c>
      <c r="Q106" s="193">
        <v>1</v>
      </c>
      <c r="R106" s="196"/>
      <c r="S106" s="193"/>
      <c r="T106" s="196"/>
      <c r="U106" s="193"/>
      <c r="V106" s="196"/>
      <c r="W106" s="193"/>
      <c r="X106" s="196"/>
      <c r="Y106" s="193"/>
      <c r="Z106" s="196"/>
      <c r="AA106" s="193"/>
      <c r="AB106" s="194">
        <f t="shared" si="2"/>
        <v>5</v>
      </c>
    </row>
    <row r="107" spans="1:28" s="197" customFormat="1" ht="18" customHeight="1">
      <c r="A107" s="190"/>
      <c r="B107" s="191"/>
      <c r="C107" s="192"/>
      <c r="D107" s="193"/>
      <c r="E107" s="1084">
        <f t="shared" si="4"/>
        <v>0</v>
      </c>
      <c r="F107" s="195"/>
      <c r="G107" s="193"/>
      <c r="H107" s="196" t="s">
        <v>1462</v>
      </c>
      <c r="I107" s="193">
        <v>1</v>
      </c>
      <c r="J107" s="196" t="s">
        <v>1463</v>
      </c>
      <c r="K107" s="193">
        <v>1</v>
      </c>
      <c r="L107" s="196" t="s">
        <v>1465</v>
      </c>
      <c r="M107" s="193">
        <v>1</v>
      </c>
      <c r="N107" s="196" t="s">
        <v>1473</v>
      </c>
      <c r="O107" s="193">
        <v>1</v>
      </c>
      <c r="P107" s="196"/>
      <c r="Q107" s="193"/>
      <c r="R107" s="196"/>
      <c r="S107" s="193"/>
      <c r="T107" s="196"/>
      <c r="U107" s="193"/>
      <c r="V107" s="196"/>
      <c r="W107" s="193"/>
      <c r="X107" s="196"/>
      <c r="Y107" s="193"/>
      <c r="Z107" s="196"/>
      <c r="AA107" s="193"/>
      <c r="AB107" s="194">
        <f t="shared" si="2"/>
        <v>4</v>
      </c>
    </row>
    <row r="108" spans="1:28" s="197" customFormat="1" ht="18" customHeight="1">
      <c r="A108" s="190" t="s">
        <v>2093</v>
      </c>
      <c r="B108" s="191" t="s">
        <v>1153</v>
      </c>
      <c r="C108" s="192">
        <v>20</v>
      </c>
      <c r="D108" s="193"/>
      <c r="E108" s="1084">
        <f t="shared" si="4"/>
        <v>20</v>
      </c>
      <c r="F108" s="195" t="s">
        <v>338</v>
      </c>
      <c r="G108" s="193">
        <v>20</v>
      </c>
      <c r="H108" s="196" t="s">
        <v>1456</v>
      </c>
      <c r="I108" s="193">
        <v>2</v>
      </c>
      <c r="J108" s="196" t="s">
        <v>1457</v>
      </c>
      <c r="K108" s="193">
        <v>2</v>
      </c>
      <c r="L108" s="196" t="s">
        <v>759</v>
      </c>
      <c r="M108" s="193">
        <v>2</v>
      </c>
      <c r="N108" s="196" t="s">
        <v>772</v>
      </c>
      <c r="O108" s="193">
        <v>2</v>
      </c>
      <c r="P108" s="196" t="s">
        <v>1465</v>
      </c>
      <c r="Q108" s="193">
        <v>2</v>
      </c>
      <c r="R108" s="196"/>
      <c r="S108" s="193"/>
      <c r="T108" s="196"/>
      <c r="U108" s="193"/>
      <c r="V108" s="196"/>
      <c r="W108" s="193"/>
      <c r="X108" s="196"/>
      <c r="Y108" s="193"/>
      <c r="Z108" s="196"/>
      <c r="AA108" s="193"/>
      <c r="AB108" s="194">
        <f t="shared" si="2"/>
        <v>10</v>
      </c>
    </row>
    <row r="109" spans="1:28" s="197" customFormat="1" ht="18" customHeight="1">
      <c r="A109" s="190"/>
      <c r="B109" s="191"/>
      <c r="C109" s="192"/>
      <c r="D109" s="193"/>
      <c r="E109" s="1084">
        <f t="shared" si="4"/>
        <v>0</v>
      </c>
      <c r="F109" s="195"/>
      <c r="G109" s="193"/>
      <c r="H109" s="196" t="s">
        <v>742</v>
      </c>
      <c r="I109" s="193">
        <v>2</v>
      </c>
      <c r="J109" s="196" t="s">
        <v>745</v>
      </c>
      <c r="K109" s="193">
        <v>2</v>
      </c>
      <c r="L109" s="196" t="s">
        <v>1474</v>
      </c>
      <c r="M109" s="193">
        <v>2</v>
      </c>
      <c r="N109" s="196" t="s">
        <v>748</v>
      </c>
      <c r="O109" s="193">
        <v>2</v>
      </c>
      <c r="P109" s="196" t="s">
        <v>750</v>
      </c>
      <c r="Q109" s="193">
        <v>2</v>
      </c>
      <c r="R109" s="196"/>
      <c r="S109" s="193"/>
      <c r="T109" s="196"/>
      <c r="U109" s="193"/>
      <c r="V109" s="196"/>
      <c r="W109" s="193"/>
      <c r="X109" s="196"/>
      <c r="Y109" s="193"/>
      <c r="Z109" s="196"/>
      <c r="AA109" s="193"/>
      <c r="AB109" s="194">
        <f t="shared" si="2"/>
        <v>10</v>
      </c>
    </row>
    <row r="110" spans="1:28" s="197" customFormat="1" ht="18" customHeight="1">
      <c r="A110" s="190" t="s">
        <v>2094</v>
      </c>
      <c r="B110" s="191" t="s">
        <v>800</v>
      </c>
      <c r="C110" s="192">
        <v>20</v>
      </c>
      <c r="D110" s="193"/>
      <c r="E110" s="1084">
        <f t="shared" si="4"/>
        <v>20</v>
      </c>
      <c r="F110" s="195" t="s">
        <v>338</v>
      </c>
      <c r="G110" s="193">
        <v>20</v>
      </c>
      <c r="H110" s="196" t="s">
        <v>1454</v>
      </c>
      <c r="I110" s="193">
        <v>2</v>
      </c>
      <c r="J110" s="196" t="s">
        <v>1455</v>
      </c>
      <c r="K110" s="193">
        <v>2</v>
      </c>
      <c r="L110" s="196" t="s">
        <v>1459</v>
      </c>
      <c r="M110" s="193">
        <v>2</v>
      </c>
      <c r="N110" s="196" t="s">
        <v>1460</v>
      </c>
      <c r="O110" s="193">
        <v>2</v>
      </c>
      <c r="P110" s="196" t="s">
        <v>1463</v>
      </c>
      <c r="Q110" s="193">
        <v>2</v>
      </c>
      <c r="R110" s="196"/>
      <c r="S110" s="193"/>
      <c r="T110" s="196"/>
      <c r="U110" s="193"/>
      <c r="V110" s="196"/>
      <c r="W110" s="193"/>
      <c r="X110" s="196"/>
      <c r="Y110" s="193"/>
      <c r="Z110" s="196"/>
      <c r="AA110" s="193"/>
      <c r="AB110" s="194">
        <f t="shared" si="2"/>
        <v>10</v>
      </c>
    </row>
    <row r="111" spans="1:28" s="197" customFormat="1" ht="18" customHeight="1">
      <c r="A111" s="190"/>
      <c r="B111" s="191"/>
      <c r="C111" s="192"/>
      <c r="D111" s="193"/>
      <c r="E111" s="1084">
        <f>SUM(C111+D111)</f>
        <v>0</v>
      </c>
      <c r="F111" s="195"/>
      <c r="G111" s="193"/>
      <c r="H111" s="196" t="s">
        <v>775</v>
      </c>
      <c r="I111" s="193">
        <v>2</v>
      </c>
      <c r="J111" s="196" t="s">
        <v>762</v>
      </c>
      <c r="K111" s="193">
        <v>2</v>
      </c>
      <c r="L111" s="196" t="s">
        <v>768</v>
      </c>
      <c r="M111" s="193">
        <v>2</v>
      </c>
      <c r="N111" s="196" t="s">
        <v>756</v>
      </c>
      <c r="O111" s="193">
        <v>2</v>
      </c>
      <c r="P111" s="196" t="s">
        <v>1470</v>
      </c>
      <c r="Q111" s="193">
        <v>2</v>
      </c>
      <c r="R111" s="196"/>
      <c r="S111" s="193"/>
      <c r="T111" s="196"/>
      <c r="U111" s="193"/>
      <c r="V111" s="196"/>
      <c r="W111" s="193"/>
      <c r="X111" s="196"/>
      <c r="Y111" s="193"/>
      <c r="Z111" s="196"/>
      <c r="AA111" s="193"/>
      <c r="AB111" s="194">
        <f t="shared" si="2"/>
        <v>10</v>
      </c>
    </row>
    <row r="112" spans="1:28" s="197" customFormat="1" ht="18" customHeight="1">
      <c r="A112" s="190" t="s">
        <v>2095</v>
      </c>
      <c r="B112" s="191" t="s">
        <v>812</v>
      </c>
      <c r="C112" s="192">
        <v>20</v>
      </c>
      <c r="D112" s="193"/>
      <c r="E112" s="1084">
        <f t="shared" ref="E112:E211" si="5">SUM(C112+D112)</f>
        <v>20</v>
      </c>
      <c r="F112" s="195" t="s">
        <v>338</v>
      </c>
      <c r="G112" s="193">
        <v>20</v>
      </c>
      <c r="H112" s="196" t="s">
        <v>1458</v>
      </c>
      <c r="I112" s="193">
        <v>2</v>
      </c>
      <c r="J112" s="196" t="s">
        <v>730</v>
      </c>
      <c r="K112" s="193">
        <v>2</v>
      </c>
      <c r="L112" s="196" t="s">
        <v>1461</v>
      </c>
      <c r="M112" s="193">
        <v>2</v>
      </c>
      <c r="N112" s="196" t="s">
        <v>734</v>
      </c>
      <c r="O112" s="193">
        <v>2</v>
      </c>
      <c r="P112" s="196" t="s">
        <v>736</v>
      </c>
      <c r="Q112" s="193">
        <v>2</v>
      </c>
      <c r="R112" s="196"/>
      <c r="S112" s="193"/>
      <c r="T112" s="196"/>
      <c r="U112" s="193"/>
      <c r="V112" s="196"/>
      <c r="W112" s="193"/>
      <c r="X112" s="196"/>
      <c r="Y112" s="193"/>
      <c r="Z112" s="196"/>
      <c r="AA112" s="193"/>
      <c r="AB112" s="194">
        <f t="shared" si="2"/>
        <v>10</v>
      </c>
    </row>
    <row r="113" spans="1:28" s="197" customFormat="1" ht="18" customHeight="1">
      <c r="A113" s="190"/>
      <c r="B113" s="191"/>
      <c r="C113" s="192"/>
      <c r="D113" s="193"/>
      <c r="E113" s="1084">
        <f t="shared" si="5"/>
        <v>0</v>
      </c>
      <c r="F113" s="195"/>
      <c r="G113" s="193"/>
      <c r="H113" s="196" t="s">
        <v>1466</v>
      </c>
      <c r="I113" s="193">
        <v>2</v>
      </c>
      <c r="J113" s="196" t="s">
        <v>739</v>
      </c>
      <c r="K113" s="193">
        <v>2</v>
      </c>
      <c r="L113" s="196" t="s">
        <v>764</v>
      </c>
      <c r="M113" s="193">
        <v>2</v>
      </c>
      <c r="N113" s="196" t="s">
        <v>1471</v>
      </c>
      <c r="O113" s="193">
        <v>2</v>
      </c>
      <c r="P113" s="196" t="s">
        <v>1472</v>
      </c>
      <c r="Q113" s="193">
        <v>2</v>
      </c>
      <c r="R113" s="196"/>
      <c r="S113" s="193"/>
      <c r="T113" s="196"/>
      <c r="U113" s="193"/>
      <c r="V113" s="196"/>
      <c r="W113" s="193"/>
      <c r="X113" s="196"/>
      <c r="Y113" s="193"/>
      <c r="Z113" s="196"/>
      <c r="AA113" s="193"/>
      <c r="AB113" s="194">
        <f t="shared" si="2"/>
        <v>10</v>
      </c>
    </row>
    <row r="114" spans="1:28" s="197" customFormat="1" ht="18" customHeight="1">
      <c r="A114" s="190" t="s">
        <v>2096</v>
      </c>
      <c r="B114" s="191" t="s">
        <v>1189</v>
      </c>
      <c r="C114" s="192">
        <v>14</v>
      </c>
      <c r="D114" s="193"/>
      <c r="E114" s="1084">
        <f t="shared" si="5"/>
        <v>14</v>
      </c>
      <c r="F114" s="195" t="s">
        <v>338</v>
      </c>
      <c r="G114" s="193">
        <v>14</v>
      </c>
      <c r="H114" s="196" t="s">
        <v>727</v>
      </c>
      <c r="I114" s="193">
        <v>2</v>
      </c>
      <c r="J114" s="196" t="s">
        <v>1462</v>
      </c>
      <c r="K114" s="193">
        <v>2</v>
      </c>
      <c r="L114" s="196" t="s">
        <v>1464</v>
      </c>
      <c r="M114" s="193">
        <v>2</v>
      </c>
      <c r="N114" s="196" t="s">
        <v>1467</v>
      </c>
      <c r="O114" s="193">
        <v>2</v>
      </c>
      <c r="P114" s="196" t="s">
        <v>1468</v>
      </c>
      <c r="Q114" s="193">
        <v>2</v>
      </c>
      <c r="R114" s="196"/>
      <c r="S114" s="193"/>
      <c r="T114" s="196"/>
      <c r="U114" s="193"/>
      <c r="V114" s="196"/>
      <c r="W114" s="193"/>
      <c r="X114" s="196"/>
      <c r="Y114" s="193"/>
      <c r="Z114" s="196"/>
      <c r="AA114" s="193"/>
      <c r="AB114" s="194">
        <f t="shared" ref="AB114:AB177" si="6">I114+K114+M114+O114+Q114+S114+U114+W114+Y114+AA114</f>
        <v>10</v>
      </c>
    </row>
    <row r="115" spans="1:28" s="197" customFormat="1" ht="18" customHeight="1">
      <c r="A115" s="190"/>
      <c r="B115" s="191"/>
      <c r="C115" s="192"/>
      <c r="D115" s="193"/>
      <c r="E115" s="1084">
        <f t="shared" si="5"/>
        <v>0</v>
      </c>
      <c r="F115" s="195"/>
      <c r="G115" s="193"/>
      <c r="H115" s="196" t="s">
        <v>1469</v>
      </c>
      <c r="I115" s="193">
        <v>2</v>
      </c>
      <c r="J115" s="196" t="s">
        <v>1473</v>
      </c>
      <c r="K115" s="193">
        <v>2</v>
      </c>
      <c r="L115" s="196"/>
      <c r="M115" s="193"/>
      <c r="N115" s="196"/>
      <c r="O115" s="193"/>
      <c r="P115" s="196"/>
      <c r="Q115" s="193"/>
      <c r="R115" s="196"/>
      <c r="S115" s="193"/>
      <c r="T115" s="196"/>
      <c r="U115" s="193"/>
      <c r="V115" s="196"/>
      <c r="W115" s="193"/>
      <c r="X115" s="196"/>
      <c r="Y115" s="193"/>
      <c r="Z115" s="196"/>
      <c r="AA115" s="193"/>
      <c r="AB115" s="194">
        <f t="shared" si="6"/>
        <v>4</v>
      </c>
    </row>
    <row r="116" spans="1:28" s="197" customFormat="1" ht="18" customHeight="1">
      <c r="A116" s="190" t="s">
        <v>2097</v>
      </c>
      <c r="B116" s="191" t="s">
        <v>1296</v>
      </c>
      <c r="C116" s="192">
        <v>22</v>
      </c>
      <c r="D116" s="193"/>
      <c r="E116" s="1084">
        <f t="shared" si="5"/>
        <v>22</v>
      </c>
      <c r="F116" s="195" t="s">
        <v>1596</v>
      </c>
      <c r="G116" s="193">
        <v>16</v>
      </c>
      <c r="H116" s="196" t="s">
        <v>759</v>
      </c>
      <c r="I116" s="193">
        <v>4</v>
      </c>
      <c r="J116" s="196" t="s">
        <v>1460</v>
      </c>
      <c r="K116" s="193">
        <v>2</v>
      </c>
      <c r="L116" s="196" t="s">
        <v>1464</v>
      </c>
      <c r="M116" s="193">
        <v>4</v>
      </c>
      <c r="N116" s="196" t="s">
        <v>1469</v>
      </c>
      <c r="O116" s="193">
        <v>2</v>
      </c>
      <c r="P116" s="196" t="s">
        <v>739</v>
      </c>
      <c r="Q116" s="193">
        <v>2</v>
      </c>
      <c r="R116" s="196"/>
      <c r="S116" s="193"/>
      <c r="T116" s="196"/>
      <c r="U116" s="193"/>
      <c r="V116" s="196"/>
      <c r="W116" s="193"/>
      <c r="X116" s="196"/>
      <c r="Y116" s="193"/>
      <c r="Z116" s="196"/>
      <c r="AA116" s="193"/>
      <c r="AB116" s="194">
        <f t="shared" si="6"/>
        <v>14</v>
      </c>
    </row>
    <row r="117" spans="1:28" s="197" customFormat="1" ht="18" customHeight="1">
      <c r="A117" s="190"/>
      <c r="B117" s="191"/>
      <c r="C117" s="192"/>
      <c r="D117" s="193"/>
      <c r="E117" s="1084">
        <f t="shared" si="5"/>
        <v>0</v>
      </c>
      <c r="F117" s="195"/>
      <c r="G117" s="193"/>
      <c r="H117" s="196" t="s">
        <v>1474</v>
      </c>
      <c r="I117" s="193">
        <v>2</v>
      </c>
      <c r="J117" s="196"/>
      <c r="K117" s="193"/>
      <c r="L117" s="196"/>
      <c r="M117" s="193"/>
      <c r="N117" s="196"/>
      <c r="O117" s="193"/>
      <c r="P117" s="196"/>
      <c r="Q117" s="193"/>
      <c r="R117" s="196"/>
      <c r="S117" s="193"/>
      <c r="T117" s="196"/>
      <c r="U117" s="193"/>
      <c r="V117" s="196"/>
      <c r="W117" s="193"/>
      <c r="X117" s="196"/>
      <c r="Y117" s="193"/>
      <c r="Z117" s="196"/>
      <c r="AA117" s="193"/>
      <c r="AB117" s="194">
        <f t="shared" si="6"/>
        <v>2</v>
      </c>
    </row>
    <row r="118" spans="1:28" s="197" customFormat="1" ht="18" customHeight="1">
      <c r="A118" s="190"/>
      <c r="B118" s="191"/>
      <c r="C118" s="192"/>
      <c r="D118" s="193"/>
      <c r="E118" s="1084">
        <f t="shared" si="5"/>
        <v>0</v>
      </c>
      <c r="F118" s="195" t="s">
        <v>2098</v>
      </c>
      <c r="G118" s="192">
        <v>2</v>
      </c>
      <c r="H118" s="196" t="s">
        <v>727</v>
      </c>
      <c r="I118" s="193">
        <v>2</v>
      </c>
      <c r="J118" s="196"/>
      <c r="K118" s="193"/>
      <c r="L118" s="196"/>
      <c r="M118" s="193"/>
      <c r="N118" s="196"/>
      <c r="O118" s="193"/>
      <c r="P118" s="196"/>
      <c r="Q118" s="193"/>
      <c r="R118" s="196"/>
      <c r="S118" s="193"/>
      <c r="T118" s="196"/>
      <c r="U118" s="193"/>
      <c r="V118" s="196"/>
      <c r="W118" s="193"/>
      <c r="X118" s="196"/>
      <c r="Y118" s="193"/>
      <c r="Z118" s="196"/>
      <c r="AA118" s="193"/>
      <c r="AB118" s="194">
        <f t="shared" si="6"/>
        <v>2</v>
      </c>
    </row>
    <row r="119" spans="1:28" s="197" customFormat="1" ht="18" customHeight="1">
      <c r="A119" s="190"/>
      <c r="B119" s="191"/>
      <c r="C119" s="192"/>
      <c r="D119" s="193"/>
      <c r="E119" s="1084">
        <f t="shared" si="5"/>
        <v>0</v>
      </c>
      <c r="F119" s="195" t="s">
        <v>2099</v>
      </c>
      <c r="G119" s="192">
        <v>4</v>
      </c>
      <c r="H119" s="196" t="s">
        <v>1460</v>
      </c>
      <c r="I119" s="193">
        <v>2</v>
      </c>
      <c r="J119" s="196" t="s">
        <v>1460</v>
      </c>
      <c r="K119" s="193">
        <v>2</v>
      </c>
      <c r="L119" s="196"/>
      <c r="M119" s="193"/>
      <c r="N119" s="196"/>
      <c r="O119" s="193"/>
      <c r="P119" s="196"/>
      <c r="Q119" s="193"/>
      <c r="R119" s="196"/>
      <c r="S119" s="193"/>
      <c r="T119" s="196"/>
      <c r="U119" s="193"/>
      <c r="V119" s="196"/>
      <c r="W119" s="193"/>
      <c r="X119" s="196"/>
      <c r="Y119" s="193"/>
      <c r="Z119" s="196"/>
      <c r="AA119" s="193"/>
      <c r="AB119" s="194">
        <f t="shared" si="6"/>
        <v>4</v>
      </c>
    </row>
    <row r="120" spans="1:28" s="197" customFormat="1" ht="18" customHeight="1">
      <c r="A120" s="190" t="s">
        <v>2100</v>
      </c>
      <c r="B120" s="191" t="s">
        <v>1297</v>
      </c>
      <c r="C120" s="192">
        <v>22</v>
      </c>
      <c r="D120" s="193"/>
      <c r="E120" s="1084">
        <f t="shared" si="5"/>
        <v>22</v>
      </c>
      <c r="F120" s="195" t="s">
        <v>1355</v>
      </c>
      <c r="G120" s="192">
        <v>8</v>
      </c>
      <c r="H120" s="196" t="s">
        <v>759</v>
      </c>
      <c r="I120" s="193">
        <v>2</v>
      </c>
      <c r="J120" s="196" t="s">
        <v>759</v>
      </c>
      <c r="K120" s="193">
        <v>2</v>
      </c>
      <c r="L120" s="196" t="s">
        <v>1474</v>
      </c>
      <c r="M120" s="193">
        <v>4</v>
      </c>
      <c r="N120" s="196"/>
      <c r="O120" s="193"/>
      <c r="P120" s="196"/>
      <c r="Q120" s="193"/>
      <c r="R120" s="196"/>
      <c r="S120" s="193"/>
      <c r="T120" s="196"/>
      <c r="U120" s="193"/>
      <c r="V120" s="196"/>
      <c r="W120" s="193"/>
      <c r="X120" s="196"/>
      <c r="Y120" s="193"/>
      <c r="Z120" s="196"/>
      <c r="AA120" s="193"/>
      <c r="AB120" s="194">
        <f t="shared" si="6"/>
        <v>8</v>
      </c>
    </row>
    <row r="121" spans="1:28" s="197" customFormat="1" ht="18" customHeight="1">
      <c r="A121" s="190"/>
      <c r="B121" s="191"/>
      <c r="C121" s="192"/>
      <c r="D121" s="193"/>
      <c r="E121" s="1084">
        <f t="shared" si="5"/>
        <v>0</v>
      </c>
      <c r="F121" s="195" t="s">
        <v>2101</v>
      </c>
      <c r="G121" s="193">
        <v>4</v>
      </c>
      <c r="H121" s="196" t="s">
        <v>1464</v>
      </c>
      <c r="I121" s="193">
        <v>2</v>
      </c>
      <c r="J121" s="196" t="s">
        <v>750</v>
      </c>
      <c r="K121" s="193">
        <v>2</v>
      </c>
      <c r="L121" s="196"/>
      <c r="M121" s="193"/>
      <c r="N121" s="196"/>
      <c r="O121" s="193"/>
      <c r="P121" s="196"/>
      <c r="Q121" s="193"/>
      <c r="R121" s="196"/>
      <c r="S121" s="193"/>
      <c r="T121" s="196"/>
      <c r="U121" s="193"/>
      <c r="V121" s="196"/>
      <c r="W121" s="193"/>
      <c r="X121" s="196"/>
      <c r="Y121" s="193"/>
      <c r="Z121" s="196"/>
      <c r="AA121" s="193"/>
      <c r="AB121" s="194">
        <f t="shared" si="6"/>
        <v>4</v>
      </c>
    </row>
    <row r="122" spans="1:28" s="197" customFormat="1" ht="18" customHeight="1">
      <c r="A122" s="190"/>
      <c r="B122" s="191"/>
      <c r="C122" s="192"/>
      <c r="D122" s="193"/>
      <c r="E122" s="1084">
        <f t="shared" si="5"/>
        <v>0</v>
      </c>
      <c r="F122" s="198" t="s">
        <v>2102</v>
      </c>
      <c r="G122" s="193">
        <v>4</v>
      </c>
      <c r="H122" s="196" t="s">
        <v>748</v>
      </c>
      <c r="I122" s="193">
        <v>4</v>
      </c>
      <c r="J122" s="196"/>
      <c r="K122" s="193"/>
      <c r="L122" s="196"/>
      <c r="M122" s="193"/>
      <c r="N122" s="196"/>
      <c r="O122" s="193"/>
      <c r="P122" s="196"/>
      <c r="Q122" s="193"/>
      <c r="R122" s="196"/>
      <c r="S122" s="193"/>
      <c r="T122" s="196"/>
      <c r="U122" s="193"/>
      <c r="V122" s="196"/>
      <c r="W122" s="193"/>
      <c r="X122" s="196"/>
      <c r="Y122" s="193"/>
      <c r="Z122" s="196"/>
      <c r="AA122" s="193"/>
      <c r="AB122" s="194">
        <f t="shared" si="6"/>
        <v>4</v>
      </c>
    </row>
    <row r="123" spans="1:28" s="197" customFormat="1" ht="18" customHeight="1">
      <c r="A123" s="190"/>
      <c r="B123" s="191"/>
      <c r="C123" s="192"/>
      <c r="D123" s="193"/>
      <c r="E123" s="1084">
        <f t="shared" si="5"/>
        <v>0</v>
      </c>
      <c r="F123" s="198" t="s">
        <v>2103</v>
      </c>
      <c r="G123" s="193">
        <v>2</v>
      </c>
      <c r="H123" s="196" t="s">
        <v>748</v>
      </c>
      <c r="I123" s="193">
        <v>2</v>
      </c>
      <c r="J123" s="196"/>
      <c r="K123" s="193"/>
      <c r="L123" s="196"/>
      <c r="M123" s="193"/>
      <c r="N123" s="196"/>
      <c r="O123" s="193"/>
      <c r="P123" s="196"/>
      <c r="Q123" s="193"/>
      <c r="R123" s="196"/>
      <c r="S123" s="193"/>
      <c r="T123" s="196"/>
      <c r="U123" s="193"/>
      <c r="V123" s="196"/>
      <c r="W123" s="193"/>
      <c r="X123" s="196"/>
      <c r="Y123" s="193"/>
      <c r="Z123" s="196"/>
      <c r="AA123" s="193"/>
      <c r="AB123" s="194">
        <f t="shared" si="6"/>
        <v>2</v>
      </c>
    </row>
    <row r="124" spans="1:28" s="197" customFormat="1" ht="18" customHeight="1">
      <c r="A124" s="190"/>
      <c r="B124" s="191"/>
      <c r="C124" s="192"/>
      <c r="D124" s="193"/>
      <c r="E124" s="1084">
        <f t="shared" si="5"/>
        <v>0</v>
      </c>
      <c r="F124" s="195" t="s">
        <v>2104</v>
      </c>
      <c r="G124" s="193">
        <v>2</v>
      </c>
      <c r="H124" s="196" t="s">
        <v>750</v>
      </c>
      <c r="I124" s="193">
        <v>2</v>
      </c>
      <c r="J124" s="196"/>
      <c r="K124" s="193"/>
      <c r="L124" s="196"/>
      <c r="M124" s="193"/>
      <c r="N124" s="196"/>
      <c r="O124" s="193"/>
      <c r="P124" s="196"/>
      <c r="Q124" s="193"/>
      <c r="R124" s="196"/>
      <c r="S124" s="193"/>
      <c r="T124" s="196"/>
      <c r="U124" s="193"/>
      <c r="V124" s="196"/>
      <c r="W124" s="193"/>
      <c r="X124" s="196"/>
      <c r="Y124" s="193"/>
      <c r="Z124" s="196"/>
      <c r="AA124" s="193"/>
      <c r="AB124" s="194">
        <f t="shared" si="6"/>
        <v>2</v>
      </c>
    </row>
    <row r="125" spans="1:28" s="197" customFormat="1" ht="18" customHeight="1">
      <c r="A125" s="190"/>
      <c r="B125" s="191"/>
      <c r="C125" s="192"/>
      <c r="D125" s="193"/>
      <c r="E125" s="1084">
        <f t="shared" si="5"/>
        <v>0</v>
      </c>
      <c r="F125" s="198" t="s">
        <v>1594</v>
      </c>
      <c r="G125" s="193">
        <v>2</v>
      </c>
      <c r="H125" s="196" t="s">
        <v>764</v>
      </c>
      <c r="I125" s="193">
        <v>2</v>
      </c>
      <c r="J125" s="196"/>
      <c r="K125" s="193"/>
      <c r="L125" s="196"/>
      <c r="M125" s="193"/>
      <c r="N125" s="196"/>
      <c r="O125" s="193"/>
      <c r="P125" s="196"/>
      <c r="Q125" s="193"/>
      <c r="R125" s="196"/>
      <c r="S125" s="193"/>
      <c r="T125" s="196"/>
      <c r="U125" s="193"/>
      <c r="V125" s="196"/>
      <c r="W125" s="193"/>
      <c r="X125" s="196"/>
      <c r="Y125" s="193"/>
      <c r="Z125" s="196"/>
      <c r="AA125" s="193"/>
      <c r="AB125" s="194">
        <f t="shared" si="6"/>
        <v>2</v>
      </c>
    </row>
    <row r="126" spans="1:28" s="197" customFormat="1" ht="18" customHeight="1">
      <c r="A126" s="190" t="s">
        <v>2105</v>
      </c>
      <c r="B126" s="191" t="s">
        <v>816</v>
      </c>
      <c r="C126" s="192">
        <v>20</v>
      </c>
      <c r="D126" s="193"/>
      <c r="E126" s="1084">
        <f t="shared" si="5"/>
        <v>20</v>
      </c>
      <c r="F126" s="195" t="s">
        <v>1354</v>
      </c>
      <c r="G126" s="193">
        <v>12</v>
      </c>
      <c r="H126" s="196" t="s">
        <v>759</v>
      </c>
      <c r="I126" s="193">
        <v>2</v>
      </c>
      <c r="J126" s="196" t="s">
        <v>759</v>
      </c>
      <c r="K126" s="193">
        <v>4</v>
      </c>
      <c r="L126" s="196" t="s">
        <v>1464</v>
      </c>
      <c r="M126" s="193">
        <v>2</v>
      </c>
      <c r="N126" s="196" t="s">
        <v>1464</v>
      </c>
      <c r="O126" s="193">
        <v>4</v>
      </c>
      <c r="P126" s="196"/>
      <c r="Q126" s="193"/>
      <c r="R126" s="196"/>
      <c r="S126" s="193"/>
      <c r="T126" s="196"/>
      <c r="U126" s="193"/>
      <c r="V126" s="196"/>
      <c r="W126" s="193"/>
      <c r="X126" s="196"/>
      <c r="Y126" s="193"/>
      <c r="Z126" s="196"/>
      <c r="AA126" s="193"/>
      <c r="AB126" s="194">
        <f t="shared" si="6"/>
        <v>12</v>
      </c>
    </row>
    <row r="127" spans="1:28" s="197" customFormat="1" ht="18" customHeight="1">
      <c r="A127" s="190"/>
      <c r="B127" s="191"/>
      <c r="C127" s="192"/>
      <c r="D127" s="193"/>
      <c r="E127" s="1084">
        <f t="shared" si="5"/>
        <v>0</v>
      </c>
      <c r="F127" s="198" t="s">
        <v>1358</v>
      </c>
      <c r="G127" s="193">
        <v>6</v>
      </c>
      <c r="H127" s="196" t="s">
        <v>768</v>
      </c>
      <c r="I127" s="193">
        <v>2</v>
      </c>
      <c r="J127" s="196" t="s">
        <v>768</v>
      </c>
      <c r="K127" s="193">
        <v>2</v>
      </c>
      <c r="L127" s="196" t="s">
        <v>1469</v>
      </c>
      <c r="M127" s="193">
        <v>2</v>
      </c>
      <c r="N127" s="196"/>
      <c r="O127" s="193"/>
      <c r="P127" s="196"/>
      <c r="Q127" s="193"/>
      <c r="R127" s="196"/>
      <c r="S127" s="193"/>
      <c r="T127" s="196"/>
      <c r="U127" s="193"/>
      <c r="V127" s="196"/>
      <c r="W127" s="193"/>
      <c r="X127" s="196"/>
      <c r="Y127" s="193"/>
      <c r="Z127" s="196"/>
      <c r="AA127" s="193"/>
      <c r="AB127" s="194">
        <f t="shared" si="6"/>
        <v>6</v>
      </c>
    </row>
    <row r="128" spans="1:28" s="197" customFormat="1" ht="18" customHeight="1">
      <c r="A128" s="190"/>
      <c r="B128" s="191"/>
      <c r="C128" s="192"/>
      <c r="D128" s="193"/>
      <c r="E128" s="1084">
        <f t="shared" si="5"/>
        <v>0</v>
      </c>
      <c r="F128" s="195" t="s">
        <v>2106</v>
      </c>
      <c r="G128" s="193">
        <v>2</v>
      </c>
      <c r="H128" s="196" t="s">
        <v>748</v>
      </c>
      <c r="I128" s="193">
        <v>2</v>
      </c>
      <c r="J128" s="196"/>
      <c r="K128" s="193"/>
      <c r="L128" s="196"/>
      <c r="M128" s="193"/>
      <c r="N128" s="196"/>
      <c r="O128" s="193"/>
      <c r="P128" s="196"/>
      <c r="Q128" s="193"/>
      <c r="R128" s="196"/>
      <c r="S128" s="193"/>
      <c r="T128" s="196"/>
      <c r="U128" s="193"/>
      <c r="V128" s="196"/>
      <c r="W128" s="193"/>
      <c r="X128" s="196"/>
      <c r="Y128" s="193"/>
      <c r="Z128" s="196"/>
      <c r="AA128" s="193"/>
      <c r="AB128" s="194">
        <f t="shared" si="6"/>
        <v>2</v>
      </c>
    </row>
    <row r="129" spans="1:28" s="197" customFormat="1" ht="18" customHeight="1">
      <c r="A129" s="190" t="s">
        <v>2107</v>
      </c>
      <c r="B129" s="191" t="s">
        <v>835</v>
      </c>
      <c r="C129" s="192">
        <v>20</v>
      </c>
      <c r="D129" s="193"/>
      <c r="E129" s="1084">
        <f t="shared" si="5"/>
        <v>20</v>
      </c>
      <c r="F129" s="198" t="s">
        <v>1362</v>
      </c>
      <c r="G129" s="193">
        <v>2</v>
      </c>
      <c r="H129" s="196" t="s">
        <v>727</v>
      </c>
      <c r="I129" s="193">
        <v>2</v>
      </c>
      <c r="J129" s="196"/>
      <c r="K129" s="193"/>
      <c r="L129" s="196"/>
      <c r="M129" s="193"/>
      <c r="N129" s="196"/>
      <c r="O129" s="193"/>
      <c r="P129" s="196"/>
      <c r="Q129" s="193"/>
      <c r="R129" s="196"/>
      <c r="S129" s="193"/>
      <c r="T129" s="196"/>
      <c r="U129" s="193"/>
      <c r="V129" s="196"/>
      <c r="W129" s="193"/>
      <c r="X129" s="196"/>
      <c r="Y129" s="193"/>
      <c r="Z129" s="196"/>
      <c r="AA129" s="193"/>
      <c r="AB129" s="194">
        <f t="shared" si="6"/>
        <v>2</v>
      </c>
    </row>
    <row r="130" spans="1:28" s="197" customFormat="1" ht="18" customHeight="1">
      <c r="A130" s="190"/>
      <c r="B130" s="191"/>
      <c r="C130" s="192"/>
      <c r="D130" s="193"/>
      <c r="E130" s="1084">
        <f t="shared" si="5"/>
        <v>0</v>
      </c>
      <c r="F130" s="195" t="s">
        <v>2108</v>
      </c>
      <c r="G130" s="193">
        <v>2</v>
      </c>
      <c r="H130" s="196" t="s">
        <v>1460</v>
      </c>
      <c r="I130" s="193">
        <v>2</v>
      </c>
      <c r="J130" s="196"/>
      <c r="K130" s="193"/>
      <c r="L130" s="196"/>
      <c r="M130" s="193"/>
      <c r="N130" s="196"/>
      <c r="O130" s="193"/>
      <c r="P130" s="196"/>
      <c r="Q130" s="193"/>
      <c r="R130" s="196"/>
      <c r="S130" s="193"/>
      <c r="T130" s="196"/>
      <c r="U130" s="193"/>
      <c r="V130" s="196"/>
      <c r="W130" s="193"/>
      <c r="X130" s="196"/>
      <c r="Y130" s="193"/>
      <c r="Z130" s="196"/>
      <c r="AA130" s="193"/>
      <c r="AB130" s="194">
        <f t="shared" si="6"/>
        <v>2</v>
      </c>
    </row>
    <row r="131" spans="1:28" s="197" customFormat="1" ht="18" customHeight="1">
      <c r="A131" s="190"/>
      <c r="B131" s="191"/>
      <c r="C131" s="192"/>
      <c r="D131" s="193"/>
      <c r="E131" s="1084">
        <f t="shared" si="5"/>
        <v>0</v>
      </c>
      <c r="F131" s="198" t="s">
        <v>2109</v>
      </c>
      <c r="G131" s="193">
        <v>2</v>
      </c>
      <c r="H131" s="196" t="s">
        <v>762</v>
      </c>
      <c r="I131" s="193">
        <v>2</v>
      </c>
      <c r="J131" s="196"/>
      <c r="K131" s="193"/>
      <c r="L131" s="196"/>
      <c r="M131" s="193"/>
      <c r="N131" s="196"/>
      <c r="O131" s="193"/>
      <c r="P131" s="196"/>
      <c r="Q131" s="193"/>
      <c r="R131" s="196"/>
      <c r="S131" s="193"/>
      <c r="T131" s="196"/>
      <c r="U131" s="193"/>
      <c r="V131" s="196"/>
      <c r="W131" s="193"/>
      <c r="X131" s="196"/>
      <c r="Y131" s="193"/>
      <c r="Z131" s="196"/>
      <c r="AA131" s="193"/>
      <c r="AB131" s="194">
        <f t="shared" si="6"/>
        <v>2</v>
      </c>
    </row>
    <row r="132" spans="1:28" s="197" customFormat="1" ht="18" customHeight="1">
      <c r="A132" s="190"/>
      <c r="B132" s="191"/>
      <c r="C132" s="192"/>
      <c r="D132" s="193"/>
      <c r="E132" s="1084">
        <f t="shared" si="5"/>
        <v>0</v>
      </c>
      <c r="F132" s="195" t="s">
        <v>1358</v>
      </c>
      <c r="G132" s="193">
        <v>8</v>
      </c>
      <c r="H132" s="196" t="s">
        <v>1469</v>
      </c>
      <c r="I132" s="193">
        <v>2</v>
      </c>
      <c r="J132" s="196" t="s">
        <v>739</v>
      </c>
      <c r="K132" s="193">
        <v>2</v>
      </c>
      <c r="L132" s="196" t="s">
        <v>1469</v>
      </c>
      <c r="M132" s="193">
        <v>2</v>
      </c>
      <c r="N132" s="196" t="s">
        <v>739</v>
      </c>
      <c r="O132" s="193">
        <v>2</v>
      </c>
      <c r="P132" s="196"/>
      <c r="Q132" s="193"/>
      <c r="R132" s="196"/>
      <c r="S132" s="193"/>
      <c r="T132" s="196"/>
      <c r="U132" s="193"/>
      <c r="V132" s="196"/>
      <c r="W132" s="193"/>
      <c r="X132" s="196"/>
      <c r="Y132" s="193"/>
      <c r="Z132" s="196"/>
      <c r="AA132" s="193"/>
      <c r="AB132" s="194">
        <f t="shared" si="6"/>
        <v>8</v>
      </c>
    </row>
    <row r="133" spans="1:28" s="197" customFormat="1" ht="18" customHeight="1">
      <c r="A133" s="190"/>
      <c r="B133" s="191"/>
      <c r="C133" s="192"/>
      <c r="D133" s="193"/>
      <c r="E133" s="1084">
        <f t="shared" si="5"/>
        <v>0</v>
      </c>
      <c r="F133" s="198" t="s">
        <v>2110</v>
      </c>
      <c r="G133" s="193">
        <v>4</v>
      </c>
      <c r="H133" s="196" t="s">
        <v>1474</v>
      </c>
      <c r="I133" s="193">
        <v>2</v>
      </c>
      <c r="J133" s="196" t="s">
        <v>748</v>
      </c>
      <c r="K133" s="193">
        <v>2</v>
      </c>
      <c r="L133" s="196"/>
      <c r="M133" s="193"/>
      <c r="N133" s="196"/>
      <c r="O133" s="193"/>
      <c r="P133" s="196"/>
      <c r="Q133" s="193"/>
      <c r="R133" s="196"/>
      <c r="S133" s="193"/>
      <c r="T133" s="196"/>
      <c r="U133" s="193"/>
      <c r="V133" s="196"/>
      <c r="W133" s="193"/>
      <c r="X133" s="196"/>
      <c r="Y133" s="193"/>
      <c r="Z133" s="196"/>
      <c r="AA133" s="193"/>
      <c r="AB133" s="194">
        <f t="shared" si="6"/>
        <v>4</v>
      </c>
    </row>
    <row r="134" spans="1:28" s="197" customFormat="1" ht="18" customHeight="1">
      <c r="A134" s="190"/>
      <c r="B134" s="191"/>
      <c r="C134" s="192"/>
      <c r="D134" s="193"/>
      <c r="E134" s="1084">
        <f t="shared" si="5"/>
        <v>0</v>
      </c>
      <c r="F134" s="195" t="s">
        <v>2111</v>
      </c>
      <c r="G134" s="193">
        <v>2</v>
      </c>
      <c r="H134" s="196" t="s">
        <v>727</v>
      </c>
      <c r="I134" s="193">
        <v>2</v>
      </c>
      <c r="J134" s="196"/>
      <c r="K134" s="193"/>
      <c r="L134" s="196"/>
      <c r="M134" s="193"/>
      <c r="N134" s="196"/>
      <c r="O134" s="193"/>
      <c r="P134" s="196"/>
      <c r="Q134" s="193"/>
      <c r="R134" s="196"/>
      <c r="S134" s="193"/>
      <c r="T134" s="196"/>
      <c r="U134" s="193"/>
      <c r="V134" s="196"/>
      <c r="W134" s="193"/>
      <c r="X134" s="196"/>
      <c r="Y134" s="193"/>
      <c r="Z134" s="196"/>
      <c r="AA134" s="193"/>
      <c r="AB134" s="194">
        <f t="shared" si="6"/>
        <v>2</v>
      </c>
    </row>
    <row r="135" spans="1:28" s="197" customFormat="1" ht="18" customHeight="1">
      <c r="A135" s="190" t="s">
        <v>2112</v>
      </c>
      <c r="B135" s="191" t="s">
        <v>842</v>
      </c>
      <c r="C135" s="192">
        <v>23</v>
      </c>
      <c r="D135" s="193"/>
      <c r="E135" s="1084">
        <f t="shared" si="5"/>
        <v>23</v>
      </c>
      <c r="F135" s="198" t="s">
        <v>1355</v>
      </c>
      <c r="G135" s="193">
        <v>12</v>
      </c>
      <c r="H135" s="196" t="s">
        <v>756</v>
      </c>
      <c r="I135" s="193">
        <v>6</v>
      </c>
      <c r="J135" s="196" t="s">
        <v>764</v>
      </c>
      <c r="K135" s="193">
        <v>6</v>
      </c>
      <c r="L135" s="196"/>
      <c r="M135" s="193"/>
      <c r="N135" s="196"/>
      <c r="O135" s="193"/>
      <c r="P135" s="196"/>
      <c r="Q135" s="193"/>
      <c r="R135" s="196"/>
      <c r="S135" s="193"/>
      <c r="T135" s="196"/>
      <c r="U135" s="193"/>
      <c r="V135" s="196"/>
      <c r="W135" s="193"/>
      <c r="X135" s="196"/>
      <c r="Y135" s="193"/>
      <c r="Z135" s="196"/>
      <c r="AA135" s="193"/>
      <c r="AB135" s="194">
        <f t="shared" si="6"/>
        <v>12</v>
      </c>
    </row>
    <row r="136" spans="1:28" s="197" customFormat="1" ht="18" customHeight="1">
      <c r="A136" s="190"/>
      <c r="B136" s="191"/>
      <c r="C136" s="192"/>
      <c r="D136" s="193"/>
      <c r="E136" s="1084">
        <f t="shared" si="5"/>
        <v>0</v>
      </c>
      <c r="F136" s="195" t="s">
        <v>1594</v>
      </c>
      <c r="G136" s="193">
        <v>6</v>
      </c>
      <c r="H136" s="196" t="s">
        <v>756</v>
      </c>
      <c r="I136" s="193">
        <v>2</v>
      </c>
      <c r="J136" s="196" t="s">
        <v>756</v>
      </c>
      <c r="K136" s="193">
        <v>2</v>
      </c>
      <c r="L136" s="196" t="s">
        <v>750</v>
      </c>
      <c r="M136" s="193">
        <v>2</v>
      </c>
      <c r="N136" s="196"/>
      <c r="O136" s="193"/>
      <c r="P136" s="196"/>
      <c r="Q136" s="193"/>
      <c r="R136" s="196"/>
      <c r="S136" s="193"/>
      <c r="T136" s="196"/>
      <c r="U136" s="193"/>
      <c r="V136" s="196"/>
      <c r="W136" s="193"/>
      <c r="X136" s="196"/>
      <c r="Y136" s="193"/>
      <c r="Z136" s="196"/>
      <c r="AA136" s="193"/>
      <c r="AB136" s="194">
        <f t="shared" si="6"/>
        <v>6</v>
      </c>
    </row>
    <row r="137" spans="1:28" s="197" customFormat="1" ht="18" customHeight="1">
      <c r="A137" s="190"/>
      <c r="B137" s="191"/>
      <c r="C137" s="192"/>
      <c r="D137" s="193"/>
      <c r="E137" s="1084">
        <f t="shared" si="5"/>
        <v>0</v>
      </c>
      <c r="F137" s="195" t="s">
        <v>2109</v>
      </c>
      <c r="G137" s="193">
        <v>2</v>
      </c>
      <c r="H137" s="196" t="s">
        <v>736</v>
      </c>
      <c r="I137" s="193">
        <v>2</v>
      </c>
      <c r="J137" s="196"/>
      <c r="K137" s="193"/>
      <c r="L137" s="196"/>
      <c r="M137" s="193"/>
      <c r="N137" s="196"/>
      <c r="O137" s="193"/>
      <c r="P137" s="196"/>
      <c r="Q137" s="193"/>
      <c r="R137" s="196"/>
      <c r="S137" s="193"/>
      <c r="T137" s="196"/>
      <c r="U137" s="193"/>
      <c r="V137" s="196"/>
      <c r="W137" s="193"/>
      <c r="X137" s="196"/>
      <c r="Y137" s="193"/>
      <c r="Z137" s="196"/>
      <c r="AA137" s="193"/>
      <c r="AB137" s="194">
        <f t="shared" si="6"/>
        <v>2</v>
      </c>
    </row>
    <row r="138" spans="1:28" s="197" customFormat="1" ht="18" customHeight="1">
      <c r="A138" s="190"/>
      <c r="B138" s="191"/>
      <c r="C138" s="192"/>
      <c r="D138" s="193"/>
      <c r="E138" s="1084">
        <f t="shared" si="5"/>
        <v>0</v>
      </c>
      <c r="F138" s="195" t="s">
        <v>1362</v>
      </c>
      <c r="G138" s="193">
        <v>3</v>
      </c>
      <c r="H138" s="196" t="s">
        <v>768</v>
      </c>
      <c r="I138" s="193">
        <v>3</v>
      </c>
      <c r="J138" s="196"/>
      <c r="K138" s="193"/>
      <c r="L138" s="196"/>
      <c r="M138" s="193"/>
      <c r="N138" s="196"/>
      <c r="O138" s="193"/>
      <c r="P138" s="196"/>
      <c r="Q138" s="193"/>
      <c r="R138" s="196"/>
      <c r="S138" s="193"/>
      <c r="T138" s="196"/>
      <c r="U138" s="193"/>
      <c r="V138" s="196"/>
      <c r="W138" s="193"/>
      <c r="X138" s="196"/>
      <c r="Y138" s="193"/>
      <c r="Z138" s="196"/>
      <c r="AA138" s="193"/>
      <c r="AB138" s="194">
        <f t="shared" si="6"/>
        <v>3</v>
      </c>
    </row>
    <row r="139" spans="1:28" s="197" customFormat="1" ht="18" customHeight="1">
      <c r="A139" s="190" t="s">
        <v>2153</v>
      </c>
      <c r="B139" s="191" t="s">
        <v>2154</v>
      </c>
      <c r="C139" s="192">
        <v>22</v>
      </c>
      <c r="D139" s="193"/>
      <c r="E139" s="1084">
        <f t="shared" si="5"/>
        <v>22</v>
      </c>
      <c r="F139" s="198" t="s">
        <v>1358</v>
      </c>
      <c r="G139" s="193">
        <v>10</v>
      </c>
      <c r="H139" s="196" t="s">
        <v>727</v>
      </c>
      <c r="I139" s="193">
        <v>2</v>
      </c>
      <c r="J139" s="196" t="s">
        <v>727</v>
      </c>
      <c r="K139" s="193">
        <v>2</v>
      </c>
      <c r="L139" s="196" t="s">
        <v>727</v>
      </c>
      <c r="M139" s="193">
        <v>2</v>
      </c>
      <c r="N139" s="196" t="s">
        <v>1474</v>
      </c>
      <c r="O139" s="193">
        <v>2</v>
      </c>
      <c r="P139" s="196" t="s">
        <v>748</v>
      </c>
      <c r="Q139" s="193">
        <v>2</v>
      </c>
      <c r="R139" s="196"/>
      <c r="S139" s="193"/>
      <c r="T139" s="196"/>
      <c r="U139" s="193"/>
      <c r="V139" s="196"/>
      <c r="W139" s="193"/>
      <c r="X139" s="196"/>
      <c r="Y139" s="193"/>
      <c r="Z139" s="196"/>
      <c r="AA139" s="193"/>
      <c r="AB139" s="194">
        <f t="shared" si="6"/>
        <v>10</v>
      </c>
    </row>
    <row r="140" spans="1:28" s="197" customFormat="1" ht="18" customHeight="1">
      <c r="A140" s="190"/>
      <c r="B140" s="191"/>
      <c r="C140" s="192"/>
      <c r="D140" s="193"/>
      <c r="E140" s="1084">
        <f t="shared" si="5"/>
        <v>0</v>
      </c>
      <c r="F140" s="195" t="s">
        <v>1354</v>
      </c>
      <c r="G140" s="193">
        <v>6</v>
      </c>
      <c r="H140" s="196" t="s">
        <v>1460</v>
      </c>
      <c r="I140" s="193">
        <v>2</v>
      </c>
      <c r="J140" s="196" t="s">
        <v>1460</v>
      </c>
      <c r="K140" s="193">
        <v>2</v>
      </c>
      <c r="L140" s="196" t="s">
        <v>1460</v>
      </c>
      <c r="M140" s="193">
        <v>2</v>
      </c>
      <c r="N140" s="196"/>
      <c r="O140" s="193"/>
      <c r="P140" s="196"/>
      <c r="Q140" s="193"/>
      <c r="R140" s="196"/>
      <c r="S140" s="193"/>
      <c r="T140" s="196"/>
      <c r="U140" s="193"/>
      <c r="V140" s="196"/>
      <c r="W140" s="193"/>
      <c r="X140" s="196"/>
      <c r="Y140" s="193"/>
      <c r="Z140" s="196"/>
      <c r="AA140" s="193"/>
      <c r="AB140" s="194">
        <f t="shared" si="6"/>
        <v>6</v>
      </c>
    </row>
    <row r="141" spans="1:28" s="197" customFormat="1" ht="18" customHeight="1">
      <c r="A141" s="190"/>
      <c r="B141" s="191"/>
      <c r="C141" s="192"/>
      <c r="D141" s="193"/>
      <c r="E141" s="1084">
        <f t="shared" si="5"/>
        <v>0</v>
      </c>
      <c r="F141" s="195" t="s">
        <v>2109</v>
      </c>
      <c r="G141" s="193">
        <v>2</v>
      </c>
      <c r="H141" s="196" t="s">
        <v>734</v>
      </c>
      <c r="I141" s="193">
        <v>2</v>
      </c>
      <c r="J141" s="196"/>
      <c r="K141" s="193"/>
      <c r="L141" s="196"/>
      <c r="M141" s="193"/>
      <c r="N141" s="196"/>
      <c r="O141" s="193"/>
      <c r="P141" s="196"/>
      <c r="Q141" s="193"/>
      <c r="R141" s="196"/>
      <c r="S141" s="193"/>
      <c r="T141" s="196"/>
      <c r="U141" s="193"/>
      <c r="V141" s="196"/>
      <c r="W141" s="193"/>
      <c r="X141" s="196"/>
      <c r="Y141" s="193"/>
      <c r="Z141" s="196"/>
      <c r="AA141" s="193"/>
      <c r="AB141" s="194">
        <f t="shared" si="6"/>
        <v>2</v>
      </c>
    </row>
    <row r="142" spans="1:28" s="197" customFormat="1" ht="18" customHeight="1">
      <c r="A142" s="190"/>
      <c r="B142" s="191"/>
      <c r="C142" s="192"/>
      <c r="D142" s="193"/>
      <c r="E142" s="1084">
        <f t="shared" si="5"/>
        <v>0</v>
      </c>
      <c r="F142" s="198" t="s">
        <v>1355</v>
      </c>
      <c r="G142" s="193">
        <v>4</v>
      </c>
      <c r="H142" s="196" t="s">
        <v>1474</v>
      </c>
      <c r="I142" s="193">
        <v>4</v>
      </c>
      <c r="J142" s="196"/>
      <c r="K142" s="193"/>
      <c r="L142" s="196"/>
      <c r="M142" s="193"/>
      <c r="N142" s="196"/>
      <c r="O142" s="193"/>
      <c r="P142" s="196"/>
      <c r="Q142" s="193"/>
      <c r="R142" s="196"/>
      <c r="S142" s="193"/>
      <c r="T142" s="196"/>
      <c r="U142" s="193"/>
      <c r="V142" s="196"/>
      <c r="W142" s="193"/>
      <c r="X142" s="196"/>
      <c r="Y142" s="193"/>
      <c r="Z142" s="196"/>
      <c r="AA142" s="193"/>
      <c r="AB142" s="194">
        <f t="shared" si="6"/>
        <v>4</v>
      </c>
    </row>
    <row r="143" spans="1:28" s="197" customFormat="1" ht="18" customHeight="1">
      <c r="A143" s="190" t="s">
        <v>1831</v>
      </c>
      <c r="B143" s="191" t="s">
        <v>802</v>
      </c>
      <c r="C143" s="192">
        <v>21</v>
      </c>
      <c r="D143" s="193"/>
      <c r="E143" s="1084">
        <f t="shared" si="5"/>
        <v>21</v>
      </c>
      <c r="F143" s="195" t="s">
        <v>1592</v>
      </c>
      <c r="G143" s="192">
        <v>6</v>
      </c>
      <c r="H143" s="196" t="s">
        <v>1464</v>
      </c>
      <c r="I143" s="193">
        <v>2</v>
      </c>
      <c r="J143" s="196" t="s">
        <v>1469</v>
      </c>
      <c r="K143" s="193">
        <v>2</v>
      </c>
      <c r="L143" s="196" t="s">
        <v>739</v>
      </c>
      <c r="M143" s="193">
        <v>2</v>
      </c>
      <c r="N143" s="196"/>
      <c r="O143" s="193"/>
      <c r="P143" s="196"/>
      <c r="Q143" s="193"/>
      <c r="R143" s="196"/>
      <c r="S143" s="193"/>
      <c r="T143" s="196"/>
      <c r="U143" s="193"/>
      <c r="V143" s="196"/>
      <c r="W143" s="193"/>
      <c r="X143" s="196"/>
      <c r="Y143" s="193"/>
      <c r="Z143" s="196"/>
      <c r="AA143" s="193"/>
      <c r="AB143" s="194">
        <f t="shared" si="6"/>
        <v>6</v>
      </c>
    </row>
    <row r="144" spans="1:28" s="197" customFormat="1" ht="18" customHeight="1">
      <c r="A144" s="190"/>
      <c r="B144" s="191"/>
      <c r="C144" s="192"/>
      <c r="D144" s="193"/>
      <c r="E144" s="1084">
        <f t="shared" si="5"/>
        <v>0</v>
      </c>
      <c r="F144" s="195" t="s">
        <v>2155</v>
      </c>
      <c r="G144" s="193">
        <v>4</v>
      </c>
      <c r="H144" s="196" t="s">
        <v>764</v>
      </c>
      <c r="I144" s="193">
        <v>2</v>
      </c>
      <c r="J144" s="196" t="s">
        <v>750</v>
      </c>
      <c r="K144" s="193">
        <v>2</v>
      </c>
      <c r="L144" s="196"/>
      <c r="M144" s="193"/>
      <c r="N144" s="196"/>
      <c r="O144" s="193"/>
      <c r="P144" s="196"/>
      <c r="Q144" s="193"/>
      <c r="R144" s="196"/>
      <c r="S144" s="193"/>
      <c r="T144" s="196"/>
      <c r="U144" s="193"/>
      <c r="V144" s="196"/>
      <c r="W144" s="193"/>
      <c r="X144" s="196"/>
      <c r="Y144" s="193"/>
      <c r="Z144" s="196"/>
      <c r="AA144" s="193"/>
      <c r="AB144" s="194">
        <f t="shared" si="6"/>
        <v>4</v>
      </c>
    </row>
    <row r="145" spans="1:28" s="197" customFormat="1" ht="18" customHeight="1">
      <c r="A145" s="190"/>
      <c r="B145" s="191"/>
      <c r="C145" s="192"/>
      <c r="D145" s="193"/>
      <c r="E145" s="1084">
        <f t="shared" si="5"/>
        <v>0</v>
      </c>
      <c r="F145" s="198" t="s">
        <v>2098</v>
      </c>
      <c r="G145" s="193">
        <v>2</v>
      </c>
      <c r="H145" s="196" t="s">
        <v>768</v>
      </c>
      <c r="I145" s="193">
        <v>2</v>
      </c>
      <c r="J145" s="196"/>
      <c r="K145" s="193"/>
      <c r="L145" s="196"/>
      <c r="M145" s="193"/>
      <c r="N145" s="196"/>
      <c r="O145" s="193"/>
      <c r="P145" s="196"/>
      <c r="Q145" s="193"/>
      <c r="R145" s="196"/>
      <c r="S145" s="193"/>
      <c r="T145" s="196"/>
      <c r="U145" s="193"/>
      <c r="V145" s="196"/>
      <c r="W145" s="193"/>
      <c r="X145" s="196"/>
      <c r="Y145" s="193"/>
      <c r="Z145" s="196"/>
      <c r="AA145" s="193"/>
      <c r="AB145" s="194">
        <f t="shared" si="6"/>
        <v>2</v>
      </c>
    </row>
    <row r="146" spans="1:28" s="197" customFormat="1" ht="18" customHeight="1">
      <c r="A146" s="190"/>
      <c r="B146" s="191"/>
      <c r="C146" s="192"/>
      <c r="D146" s="193"/>
      <c r="E146" s="1084">
        <f t="shared" si="5"/>
        <v>0</v>
      </c>
      <c r="F146" s="195" t="s">
        <v>1362</v>
      </c>
      <c r="G146" s="193">
        <v>5</v>
      </c>
      <c r="H146" s="196" t="s">
        <v>727</v>
      </c>
      <c r="I146" s="193">
        <v>2</v>
      </c>
      <c r="J146" s="196" t="s">
        <v>768</v>
      </c>
      <c r="K146" s="193">
        <v>3</v>
      </c>
      <c r="L146" s="196"/>
      <c r="M146" s="193"/>
      <c r="N146" s="196"/>
      <c r="O146" s="193"/>
      <c r="P146" s="196"/>
      <c r="Q146" s="193"/>
      <c r="R146" s="196"/>
      <c r="S146" s="193"/>
      <c r="T146" s="196"/>
      <c r="U146" s="193"/>
      <c r="V146" s="196"/>
      <c r="W146" s="193"/>
      <c r="X146" s="196"/>
      <c r="Y146" s="193"/>
      <c r="Z146" s="196"/>
      <c r="AA146" s="193"/>
      <c r="AB146" s="194">
        <f t="shared" si="6"/>
        <v>5</v>
      </c>
    </row>
    <row r="147" spans="1:28" s="197" customFormat="1" ht="18" customHeight="1">
      <c r="A147" s="190"/>
      <c r="B147" s="191"/>
      <c r="C147" s="192"/>
      <c r="D147" s="193"/>
      <c r="E147" s="1084">
        <f t="shared" si="5"/>
        <v>0</v>
      </c>
      <c r="F147" s="198" t="s">
        <v>1590</v>
      </c>
      <c r="G147" s="193">
        <v>2</v>
      </c>
      <c r="H147" s="196" t="s">
        <v>730</v>
      </c>
      <c r="I147" s="193">
        <v>2</v>
      </c>
      <c r="J147" s="196"/>
      <c r="K147" s="193"/>
      <c r="L147" s="196"/>
      <c r="M147" s="193"/>
      <c r="N147" s="196"/>
      <c r="O147" s="193"/>
      <c r="P147" s="196"/>
      <c r="Q147" s="193"/>
      <c r="R147" s="196"/>
      <c r="S147" s="193"/>
      <c r="T147" s="196"/>
      <c r="U147" s="193"/>
      <c r="V147" s="196"/>
      <c r="W147" s="193"/>
      <c r="X147" s="196"/>
      <c r="Y147" s="193"/>
      <c r="Z147" s="196"/>
      <c r="AA147" s="193"/>
      <c r="AB147" s="194">
        <f t="shared" si="6"/>
        <v>2</v>
      </c>
    </row>
    <row r="148" spans="1:28" s="197" customFormat="1" ht="18" customHeight="1">
      <c r="A148" s="190"/>
      <c r="B148" s="191"/>
      <c r="C148" s="192"/>
      <c r="D148" s="193"/>
      <c r="E148" s="1084">
        <f t="shared" si="5"/>
        <v>0</v>
      </c>
      <c r="F148" s="195" t="s">
        <v>2156</v>
      </c>
      <c r="G148" s="193">
        <v>2</v>
      </c>
      <c r="H148" s="196" t="s">
        <v>750</v>
      </c>
      <c r="I148" s="193">
        <v>2</v>
      </c>
      <c r="J148" s="196"/>
      <c r="K148" s="193"/>
      <c r="L148" s="196"/>
      <c r="M148" s="193"/>
      <c r="N148" s="196"/>
      <c r="O148" s="193"/>
      <c r="P148" s="196"/>
      <c r="Q148" s="193"/>
      <c r="R148" s="196"/>
      <c r="S148" s="193"/>
      <c r="T148" s="196"/>
      <c r="U148" s="193"/>
      <c r="V148" s="196"/>
      <c r="W148" s="193"/>
      <c r="X148" s="196"/>
      <c r="Y148" s="193"/>
      <c r="Z148" s="196"/>
      <c r="AA148" s="193"/>
      <c r="AB148" s="194">
        <f t="shared" si="6"/>
        <v>2</v>
      </c>
    </row>
    <row r="149" spans="1:28" s="197" customFormat="1" ht="18" customHeight="1">
      <c r="A149" s="190" t="s">
        <v>2157</v>
      </c>
      <c r="B149" s="191" t="s">
        <v>818</v>
      </c>
      <c r="C149" s="192">
        <v>22</v>
      </c>
      <c r="D149" s="193"/>
      <c r="E149" s="1084">
        <f t="shared" si="5"/>
        <v>22</v>
      </c>
      <c r="F149" s="1087" t="s">
        <v>1355</v>
      </c>
      <c r="G149" s="193">
        <v>16</v>
      </c>
      <c r="H149" s="196" t="s">
        <v>1464</v>
      </c>
      <c r="I149" s="193">
        <v>2</v>
      </c>
      <c r="J149" s="196" t="s">
        <v>1464</v>
      </c>
      <c r="K149" s="193">
        <v>2</v>
      </c>
      <c r="L149" s="196" t="s">
        <v>764</v>
      </c>
      <c r="M149" s="193">
        <v>6</v>
      </c>
      <c r="N149" s="196" t="s">
        <v>750</v>
      </c>
      <c r="O149" s="193">
        <v>6</v>
      </c>
      <c r="P149" s="196"/>
      <c r="Q149" s="193"/>
      <c r="R149" s="196"/>
      <c r="S149" s="193"/>
      <c r="T149" s="196"/>
      <c r="U149" s="193"/>
      <c r="V149" s="196"/>
      <c r="W149" s="193"/>
      <c r="X149" s="196"/>
      <c r="Y149" s="193"/>
      <c r="Z149" s="196"/>
      <c r="AA149" s="193"/>
      <c r="AB149" s="194">
        <f t="shared" si="6"/>
        <v>16</v>
      </c>
    </row>
    <row r="150" spans="1:28" s="197" customFormat="1" ht="18" customHeight="1">
      <c r="A150" s="190"/>
      <c r="B150" s="191"/>
      <c r="C150" s="192"/>
      <c r="D150" s="193"/>
      <c r="E150" s="1084">
        <f t="shared" si="5"/>
        <v>0</v>
      </c>
      <c r="F150" s="198" t="s">
        <v>2158</v>
      </c>
      <c r="G150" s="193">
        <v>2</v>
      </c>
      <c r="H150" s="196" t="s">
        <v>748</v>
      </c>
      <c r="I150" s="193">
        <v>2</v>
      </c>
      <c r="J150" s="196"/>
      <c r="K150" s="193"/>
      <c r="L150" s="196"/>
      <c r="M150" s="193"/>
      <c r="N150" s="196"/>
      <c r="O150" s="193"/>
      <c r="P150" s="196"/>
      <c r="Q150" s="193"/>
      <c r="R150" s="196"/>
      <c r="S150" s="193"/>
      <c r="T150" s="196"/>
      <c r="U150" s="193"/>
      <c r="V150" s="196"/>
      <c r="W150" s="193"/>
      <c r="X150" s="196"/>
      <c r="Y150" s="193"/>
      <c r="Z150" s="196"/>
      <c r="AA150" s="193"/>
      <c r="AB150" s="194">
        <f t="shared" si="6"/>
        <v>2</v>
      </c>
    </row>
    <row r="151" spans="1:28" s="197" customFormat="1" ht="18" customHeight="1">
      <c r="A151" s="190"/>
      <c r="B151" s="191"/>
      <c r="C151" s="192"/>
      <c r="D151" s="193"/>
      <c r="E151" s="1084">
        <f t="shared" si="5"/>
        <v>0</v>
      </c>
      <c r="F151" s="198" t="s">
        <v>1358</v>
      </c>
      <c r="G151" s="193">
        <v>2</v>
      </c>
      <c r="H151" s="196" t="s">
        <v>768</v>
      </c>
      <c r="I151" s="193">
        <v>2</v>
      </c>
      <c r="J151" s="196"/>
      <c r="K151" s="193"/>
      <c r="L151" s="196"/>
      <c r="M151" s="193"/>
      <c r="N151" s="196"/>
      <c r="O151" s="193"/>
      <c r="P151" s="196"/>
      <c r="Q151" s="193"/>
      <c r="R151" s="196"/>
      <c r="S151" s="193"/>
      <c r="T151" s="196"/>
      <c r="U151" s="193"/>
      <c r="V151" s="196"/>
      <c r="W151" s="193"/>
      <c r="X151" s="196"/>
      <c r="Y151" s="193"/>
      <c r="Z151" s="196"/>
      <c r="AA151" s="193"/>
      <c r="AB151" s="194">
        <f t="shared" si="6"/>
        <v>2</v>
      </c>
    </row>
    <row r="152" spans="1:28" s="197" customFormat="1" ht="18" customHeight="1">
      <c r="A152" s="190"/>
      <c r="B152" s="191"/>
      <c r="C152" s="192"/>
      <c r="D152" s="193"/>
      <c r="E152" s="1084">
        <f t="shared" si="5"/>
        <v>0</v>
      </c>
      <c r="F152" s="198" t="s">
        <v>2159</v>
      </c>
      <c r="G152" s="193">
        <v>2</v>
      </c>
      <c r="H152" s="196" t="s">
        <v>768</v>
      </c>
      <c r="I152" s="193">
        <v>2</v>
      </c>
      <c r="J152" s="196"/>
      <c r="K152" s="193"/>
      <c r="L152" s="196"/>
      <c r="M152" s="193"/>
      <c r="N152" s="196"/>
      <c r="O152" s="193"/>
      <c r="P152" s="196"/>
      <c r="Q152" s="193"/>
      <c r="R152" s="196"/>
      <c r="S152" s="193"/>
      <c r="T152" s="196"/>
      <c r="U152" s="193"/>
      <c r="V152" s="196"/>
      <c r="W152" s="193"/>
      <c r="X152" s="196"/>
      <c r="Y152" s="193"/>
      <c r="Z152" s="196"/>
      <c r="AA152" s="193"/>
      <c r="AB152" s="194">
        <f t="shared" si="6"/>
        <v>2</v>
      </c>
    </row>
    <row r="153" spans="1:28" s="197" customFormat="1" ht="18" customHeight="1">
      <c r="A153" s="190" t="s">
        <v>2160</v>
      </c>
      <c r="B153" s="191" t="s">
        <v>838</v>
      </c>
      <c r="C153" s="192">
        <v>14</v>
      </c>
      <c r="D153" s="193"/>
      <c r="E153" s="1084">
        <f t="shared" si="5"/>
        <v>14</v>
      </c>
      <c r="F153" s="195" t="s">
        <v>1441</v>
      </c>
      <c r="G153" s="193">
        <v>8</v>
      </c>
      <c r="H153" s="196" t="s">
        <v>1460</v>
      </c>
      <c r="I153" s="193">
        <v>2</v>
      </c>
      <c r="J153" s="196" t="s">
        <v>1469</v>
      </c>
      <c r="K153" s="193">
        <v>2</v>
      </c>
      <c r="L153" s="196" t="s">
        <v>739</v>
      </c>
      <c r="M153" s="193">
        <v>2</v>
      </c>
      <c r="N153" s="196" t="s">
        <v>1474</v>
      </c>
      <c r="O153" s="193">
        <v>2</v>
      </c>
      <c r="P153" s="196"/>
      <c r="Q153" s="193"/>
      <c r="R153" s="196"/>
      <c r="S153" s="193"/>
      <c r="T153" s="196"/>
      <c r="U153" s="193"/>
      <c r="V153" s="196"/>
      <c r="W153" s="193"/>
      <c r="X153" s="196"/>
      <c r="Y153" s="193"/>
      <c r="Z153" s="196"/>
      <c r="AA153" s="193"/>
      <c r="AB153" s="194">
        <f t="shared" si="6"/>
        <v>8</v>
      </c>
    </row>
    <row r="154" spans="1:28" s="197" customFormat="1" ht="18" customHeight="1">
      <c r="A154" s="190"/>
      <c r="B154" s="191"/>
      <c r="C154" s="192"/>
      <c r="D154" s="193"/>
      <c r="E154" s="1084">
        <f t="shared" si="5"/>
        <v>0</v>
      </c>
      <c r="F154" s="1087" t="s">
        <v>2161</v>
      </c>
      <c r="G154" s="193">
        <v>2</v>
      </c>
      <c r="H154" s="196" t="s">
        <v>768</v>
      </c>
      <c r="I154" s="193">
        <v>2</v>
      </c>
      <c r="J154" s="196"/>
      <c r="K154" s="193"/>
      <c r="L154" s="196"/>
      <c r="M154" s="193"/>
      <c r="N154" s="196"/>
      <c r="O154" s="193"/>
      <c r="P154" s="196"/>
      <c r="Q154" s="193"/>
      <c r="R154" s="196"/>
      <c r="S154" s="193"/>
      <c r="T154" s="196"/>
      <c r="U154" s="193"/>
      <c r="V154" s="196"/>
      <c r="W154" s="193"/>
      <c r="X154" s="196"/>
      <c r="Y154" s="193"/>
      <c r="Z154" s="196"/>
      <c r="AA154" s="193"/>
      <c r="AB154" s="194"/>
    </row>
    <row r="155" spans="1:28" s="197" customFormat="1" ht="18" customHeight="1">
      <c r="A155" s="190"/>
      <c r="B155" s="191"/>
      <c r="C155" s="192"/>
      <c r="D155" s="193"/>
      <c r="E155" s="1084">
        <f t="shared" si="5"/>
        <v>0</v>
      </c>
      <c r="F155" s="1087" t="s">
        <v>1598</v>
      </c>
      <c r="G155" s="193">
        <v>2</v>
      </c>
      <c r="H155" s="196" t="s">
        <v>748</v>
      </c>
      <c r="I155" s="193">
        <v>2</v>
      </c>
      <c r="J155" s="196"/>
      <c r="K155" s="193"/>
      <c r="L155" s="196"/>
      <c r="M155" s="193"/>
      <c r="N155" s="196"/>
      <c r="O155" s="193"/>
      <c r="P155" s="196"/>
      <c r="Q155" s="193"/>
      <c r="R155" s="196"/>
      <c r="S155" s="193"/>
      <c r="T155" s="196"/>
      <c r="U155" s="193"/>
      <c r="V155" s="196"/>
      <c r="W155" s="193"/>
      <c r="X155" s="196"/>
      <c r="Y155" s="193"/>
      <c r="Z155" s="196"/>
      <c r="AA155" s="193"/>
      <c r="AB155" s="194"/>
    </row>
    <row r="156" spans="1:28" s="197" customFormat="1" ht="18" customHeight="1">
      <c r="A156" s="190"/>
      <c r="B156" s="191"/>
      <c r="C156" s="192"/>
      <c r="D156" s="193"/>
      <c r="E156" s="1084">
        <f t="shared" si="5"/>
        <v>0</v>
      </c>
      <c r="F156" s="1087" t="s">
        <v>1355</v>
      </c>
      <c r="G156" s="193">
        <v>2</v>
      </c>
      <c r="H156" s="196" t="s">
        <v>1474</v>
      </c>
      <c r="I156" s="193">
        <v>2</v>
      </c>
      <c r="J156" s="196"/>
      <c r="K156" s="193"/>
      <c r="L156" s="196"/>
      <c r="M156" s="193"/>
      <c r="N156" s="196"/>
      <c r="O156" s="193"/>
      <c r="P156" s="196"/>
      <c r="Q156" s="193"/>
      <c r="R156" s="196"/>
      <c r="S156" s="193"/>
      <c r="T156" s="196"/>
      <c r="U156" s="193"/>
      <c r="V156" s="196"/>
      <c r="W156" s="193"/>
      <c r="X156" s="196"/>
      <c r="Y156" s="193"/>
      <c r="Z156" s="196"/>
      <c r="AA156" s="193"/>
      <c r="AB156" s="194"/>
    </row>
    <row r="157" spans="1:28" s="197" customFormat="1" ht="18" customHeight="1">
      <c r="A157" s="190" t="s">
        <v>2162</v>
      </c>
      <c r="B157" s="191" t="s">
        <v>1304</v>
      </c>
      <c r="C157" s="192">
        <v>20</v>
      </c>
      <c r="D157" s="193"/>
      <c r="E157" s="1084">
        <f t="shared" si="5"/>
        <v>20</v>
      </c>
      <c r="F157" s="1087" t="s">
        <v>2163</v>
      </c>
      <c r="G157" s="193">
        <v>6</v>
      </c>
      <c r="H157" s="196" t="s">
        <v>1458</v>
      </c>
      <c r="I157" s="193">
        <v>2</v>
      </c>
      <c r="J157" s="196" t="s">
        <v>742</v>
      </c>
      <c r="K157" s="193">
        <v>2</v>
      </c>
      <c r="L157" s="196" t="s">
        <v>1459</v>
      </c>
      <c r="M157" s="193">
        <v>2</v>
      </c>
      <c r="N157" s="196"/>
      <c r="O157" s="193"/>
      <c r="P157" s="196"/>
      <c r="Q157" s="193"/>
      <c r="R157" s="196"/>
      <c r="S157" s="193"/>
      <c r="T157" s="196"/>
      <c r="U157" s="193"/>
      <c r="V157" s="196"/>
      <c r="W157" s="193"/>
      <c r="X157" s="196"/>
      <c r="Y157" s="193"/>
      <c r="Z157" s="196"/>
      <c r="AA157" s="193"/>
      <c r="AB157" s="194"/>
    </row>
    <row r="158" spans="1:28" s="197" customFormat="1" ht="18" customHeight="1">
      <c r="A158" s="190"/>
      <c r="B158" s="191"/>
      <c r="C158" s="192"/>
      <c r="D158" s="193"/>
      <c r="E158" s="1084">
        <f t="shared" si="5"/>
        <v>0</v>
      </c>
      <c r="F158" s="1087" t="s">
        <v>1363</v>
      </c>
      <c r="G158" s="193">
        <v>6</v>
      </c>
      <c r="H158" s="196" t="s">
        <v>1467</v>
      </c>
      <c r="I158" s="193">
        <v>2</v>
      </c>
      <c r="J158" s="196" t="s">
        <v>1468</v>
      </c>
      <c r="K158" s="193">
        <v>2</v>
      </c>
      <c r="L158" s="196" t="s">
        <v>742</v>
      </c>
      <c r="M158" s="193">
        <v>2</v>
      </c>
      <c r="N158" s="196"/>
      <c r="O158" s="193"/>
      <c r="P158" s="196"/>
      <c r="Q158" s="193"/>
      <c r="R158" s="196"/>
      <c r="S158" s="193"/>
      <c r="T158" s="196"/>
      <c r="U158" s="193"/>
      <c r="V158" s="196"/>
      <c r="W158" s="193"/>
      <c r="X158" s="196"/>
      <c r="Y158" s="193"/>
      <c r="Z158" s="196"/>
      <c r="AA158" s="193"/>
      <c r="AB158" s="194"/>
    </row>
    <row r="159" spans="1:28" s="197" customFormat="1" ht="18" customHeight="1">
      <c r="A159" s="190"/>
      <c r="B159" s="191"/>
      <c r="C159" s="192"/>
      <c r="D159" s="193"/>
      <c r="E159" s="1084">
        <f t="shared" si="5"/>
        <v>0</v>
      </c>
      <c r="F159" s="1087" t="s">
        <v>1366</v>
      </c>
      <c r="G159" s="193">
        <v>2</v>
      </c>
      <c r="H159" s="196" t="s">
        <v>742</v>
      </c>
      <c r="I159" s="193">
        <v>2</v>
      </c>
      <c r="J159" s="196"/>
      <c r="K159" s="193"/>
      <c r="L159" s="196"/>
      <c r="M159" s="193"/>
      <c r="N159" s="196"/>
      <c r="O159" s="193"/>
      <c r="P159" s="196"/>
      <c r="Q159" s="193"/>
      <c r="R159" s="196"/>
      <c r="S159" s="193"/>
      <c r="T159" s="196"/>
      <c r="U159" s="193"/>
      <c r="V159" s="196"/>
      <c r="W159" s="193"/>
      <c r="X159" s="196"/>
      <c r="Y159" s="193"/>
      <c r="Z159" s="196"/>
      <c r="AA159" s="193"/>
      <c r="AB159" s="194"/>
    </row>
    <row r="160" spans="1:28" s="197" customFormat="1" ht="18" customHeight="1">
      <c r="A160" s="190"/>
      <c r="B160" s="191"/>
      <c r="C160" s="192"/>
      <c r="D160" s="193"/>
      <c r="E160" s="1084">
        <f t="shared" si="5"/>
        <v>0</v>
      </c>
      <c r="F160" s="1087" t="s">
        <v>1367</v>
      </c>
      <c r="G160" s="193">
        <v>2</v>
      </c>
      <c r="H160" s="196" t="s">
        <v>742</v>
      </c>
      <c r="I160" s="193">
        <v>2</v>
      </c>
      <c r="J160" s="196"/>
      <c r="K160" s="193"/>
      <c r="L160" s="196"/>
      <c r="M160" s="193"/>
      <c r="N160" s="196"/>
      <c r="O160" s="193"/>
      <c r="P160" s="196"/>
      <c r="Q160" s="193"/>
      <c r="R160" s="196"/>
      <c r="S160" s="193"/>
      <c r="T160" s="196"/>
      <c r="U160" s="193"/>
      <c r="V160" s="196"/>
      <c r="W160" s="193"/>
      <c r="X160" s="196"/>
      <c r="Y160" s="193"/>
      <c r="Z160" s="196"/>
      <c r="AA160" s="193"/>
      <c r="AB160" s="194"/>
    </row>
    <row r="161" spans="1:28" s="197" customFormat="1" ht="18" customHeight="1">
      <c r="A161" s="190"/>
      <c r="B161" s="191"/>
      <c r="C161" s="192"/>
      <c r="D161" s="193"/>
      <c r="E161" s="1084">
        <f t="shared" si="5"/>
        <v>0</v>
      </c>
      <c r="F161" s="1087" t="s">
        <v>2164</v>
      </c>
      <c r="G161" s="193">
        <v>4</v>
      </c>
      <c r="H161" s="196" t="s">
        <v>1467</v>
      </c>
      <c r="I161" s="193">
        <v>2</v>
      </c>
      <c r="J161" s="196" t="s">
        <v>1468</v>
      </c>
      <c r="K161" s="193">
        <v>2</v>
      </c>
      <c r="L161" s="196"/>
      <c r="M161" s="193"/>
      <c r="N161" s="196"/>
      <c r="O161" s="193"/>
      <c r="P161" s="196"/>
      <c r="Q161" s="193"/>
      <c r="R161" s="196"/>
      <c r="S161" s="193"/>
      <c r="T161" s="196"/>
      <c r="U161" s="193"/>
      <c r="V161" s="196"/>
      <c r="W161" s="193"/>
      <c r="X161" s="196"/>
      <c r="Y161" s="193"/>
      <c r="Z161" s="196"/>
      <c r="AA161" s="193"/>
      <c r="AB161" s="194"/>
    </row>
    <row r="162" spans="1:28" s="197" customFormat="1" ht="18" customHeight="1">
      <c r="A162" s="190" t="s">
        <v>1249</v>
      </c>
      <c r="B162" s="191" t="s">
        <v>1156</v>
      </c>
      <c r="C162" s="192">
        <v>22</v>
      </c>
      <c r="D162" s="193"/>
      <c r="E162" s="1084">
        <f t="shared" si="5"/>
        <v>22</v>
      </c>
      <c r="F162" s="1087" t="s">
        <v>1355</v>
      </c>
      <c r="G162" s="193">
        <v>6</v>
      </c>
      <c r="H162" s="196" t="s">
        <v>1459</v>
      </c>
      <c r="I162" s="193">
        <v>3</v>
      </c>
      <c r="J162" s="196" t="s">
        <v>734</v>
      </c>
      <c r="K162" s="193">
        <v>3</v>
      </c>
      <c r="L162" s="196"/>
      <c r="M162" s="193"/>
      <c r="N162" s="196"/>
      <c r="O162" s="193"/>
      <c r="P162" s="196"/>
      <c r="Q162" s="193"/>
      <c r="R162" s="196"/>
      <c r="S162" s="193"/>
      <c r="T162" s="196"/>
      <c r="U162" s="193"/>
      <c r="V162" s="196"/>
      <c r="W162" s="193"/>
      <c r="X162" s="196"/>
      <c r="Y162" s="193"/>
      <c r="Z162" s="196"/>
      <c r="AA162" s="193"/>
      <c r="AB162" s="194"/>
    </row>
    <row r="163" spans="1:28" s="197" customFormat="1" ht="18" customHeight="1">
      <c r="A163" s="190"/>
      <c r="B163" s="191"/>
      <c r="C163" s="192"/>
      <c r="D163" s="193"/>
      <c r="E163" s="1084">
        <f t="shared" si="5"/>
        <v>0</v>
      </c>
      <c r="F163" s="1087" t="s">
        <v>2165</v>
      </c>
      <c r="G163" s="193">
        <v>6</v>
      </c>
      <c r="H163" s="196" t="s">
        <v>1467</v>
      </c>
      <c r="I163" s="193">
        <v>3</v>
      </c>
      <c r="J163" s="196" t="s">
        <v>1467</v>
      </c>
      <c r="K163" s="193">
        <v>3</v>
      </c>
      <c r="L163" s="196"/>
      <c r="M163" s="193"/>
      <c r="N163" s="196"/>
      <c r="O163" s="193"/>
      <c r="P163" s="196"/>
      <c r="Q163" s="193"/>
      <c r="R163" s="196"/>
      <c r="S163" s="193"/>
      <c r="T163" s="196"/>
      <c r="U163" s="193"/>
      <c r="V163" s="196"/>
      <c r="W163" s="193"/>
      <c r="X163" s="196"/>
      <c r="Y163" s="193"/>
      <c r="Z163" s="196"/>
      <c r="AA163" s="193"/>
      <c r="AB163" s="194"/>
    </row>
    <row r="164" spans="1:28" s="197" customFormat="1" ht="18" customHeight="1">
      <c r="A164" s="190"/>
      <c r="B164" s="191"/>
      <c r="C164" s="192"/>
      <c r="D164" s="193"/>
      <c r="E164" s="1084">
        <f t="shared" si="5"/>
        <v>0</v>
      </c>
      <c r="F164" s="1087" t="s">
        <v>2166</v>
      </c>
      <c r="G164" s="193">
        <v>2</v>
      </c>
      <c r="H164" s="196" t="s">
        <v>1467</v>
      </c>
      <c r="I164" s="193">
        <v>2</v>
      </c>
      <c r="J164" s="196"/>
      <c r="K164" s="193"/>
      <c r="L164" s="196"/>
      <c r="M164" s="193"/>
      <c r="N164" s="196"/>
      <c r="O164" s="193"/>
      <c r="P164" s="196"/>
      <c r="Q164" s="193"/>
      <c r="R164" s="196"/>
      <c r="S164" s="193"/>
      <c r="T164" s="196"/>
      <c r="U164" s="193"/>
      <c r="V164" s="196"/>
      <c r="W164" s="193"/>
      <c r="X164" s="196"/>
      <c r="Y164" s="193"/>
      <c r="Z164" s="196"/>
      <c r="AA164" s="193"/>
      <c r="AB164" s="194"/>
    </row>
    <row r="165" spans="1:28" s="197" customFormat="1" ht="18" customHeight="1">
      <c r="A165" s="190"/>
      <c r="B165" s="191"/>
      <c r="C165" s="192"/>
      <c r="D165" s="193"/>
      <c r="E165" s="1084">
        <f t="shared" si="5"/>
        <v>0</v>
      </c>
      <c r="F165" s="198" t="s">
        <v>2167</v>
      </c>
      <c r="G165" s="193">
        <v>4</v>
      </c>
      <c r="H165" s="196" t="s">
        <v>742</v>
      </c>
      <c r="I165" s="193">
        <v>2</v>
      </c>
      <c r="J165" s="196" t="s">
        <v>742</v>
      </c>
      <c r="K165" s="193">
        <v>2</v>
      </c>
      <c r="L165" s="196"/>
      <c r="M165" s="193"/>
      <c r="N165" s="196"/>
      <c r="O165" s="193"/>
      <c r="P165" s="196"/>
      <c r="Q165" s="193"/>
      <c r="R165" s="196"/>
      <c r="S165" s="193"/>
      <c r="T165" s="196"/>
      <c r="U165" s="193"/>
      <c r="V165" s="196"/>
      <c r="W165" s="193"/>
      <c r="X165" s="196"/>
      <c r="Y165" s="193"/>
      <c r="Z165" s="196"/>
      <c r="AA165" s="193"/>
      <c r="AB165" s="194">
        <f t="shared" si="6"/>
        <v>4</v>
      </c>
    </row>
    <row r="166" spans="1:28" s="197" customFormat="1" ht="18" customHeight="1">
      <c r="A166" s="190"/>
      <c r="B166" s="191"/>
      <c r="C166" s="192"/>
      <c r="D166" s="193"/>
      <c r="E166" s="1084">
        <f t="shared" si="5"/>
        <v>0</v>
      </c>
      <c r="F166" s="198" t="s">
        <v>2168</v>
      </c>
      <c r="G166" s="193">
        <v>4</v>
      </c>
      <c r="H166" s="196" t="s">
        <v>742</v>
      </c>
      <c r="I166" s="193">
        <v>2</v>
      </c>
      <c r="J166" s="196" t="s">
        <v>742</v>
      </c>
      <c r="K166" s="193">
        <v>2</v>
      </c>
      <c r="L166" s="196"/>
      <c r="M166" s="193"/>
      <c r="N166" s="196"/>
      <c r="O166" s="193"/>
      <c r="P166" s="196"/>
      <c r="Q166" s="193"/>
      <c r="R166" s="196"/>
      <c r="S166" s="193"/>
      <c r="T166" s="196"/>
      <c r="U166" s="193"/>
      <c r="V166" s="196"/>
      <c r="W166" s="193"/>
      <c r="X166" s="196"/>
      <c r="Y166" s="193"/>
      <c r="Z166" s="196"/>
      <c r="AA166" s="193"/>
      <c r="AB166" s="194"/>
    </row>
    <row r="167" spans="1:28" s="197" customFormat="1" ht="18" customHeight="1">
      <c r="A167" s="190" t="s">
        <v>2169</v>
      </c>
      <c r="B167" s="191" t="s">
        <v>1247</v>
      </c>
      <c r="C167" s="192">
        <v>22</v>
      </c>
      <c r="D167" s="193"/>
      <c r="E167" s="1084">
        <f t="shared" si="5"/>
        <v>22</v>
      </c>
      <c r="F167" s="198" t="s">
        <v>1355</v>
      </c>
      <c r="G167" s="193">
        <v>9</v>
      </c>
      <c r="H167" s="196" t="s">
        <v>1458</v>
      </c>
      <c r="I167" s="193">
        <v>3</v>
      </c>
      <c r="J167" s="196" t="s">
        <v>1459</v>
      </c>
      <c r="K167" s="193">
        <v>3</v>
      </c>
      <c r="L167" s="196" t="s">
        <v>762</v>
      </c>
      <c r="M167" s="193">
        <v>3</v>
      </c>
      <c r="N167" s="196"/>
      <c r="O167" s="193"/>
      <c r="P167" s="196"/>
      <c r="Q167" s="193"/>
      <c r="R167" s="196"/>
      <c r="S167" s="193"/>
      <c r="T167" s="196"/>
      <c r="U167" s="193"/>
      <c r="V167" s="196"/>
      <c r="W167" s="193"/>
      <c r="X167" s="196"/>
      <c r="Y167" s="193"/>
      <c r="Z167" s="196"/>
      <c r="AA167" s="193"/>
      <c r="AB167" s="194"/>
    </row>
    <row r="168" spans="1:28" s="197" customFormat="1" ht="18" customHeight="1">
      <c r="A168" s="190"/>
      <c r="B168" s="191"/>
      <c r="C168" s="192"/>
      <c r="D168" s="193"/>
      <c r="E168" s="1084">
        <f t="shared" si="5"/>
        <v>0</v>
      </c>
      <c r="F168" s="198" t="s">
        <v>2165</v>
      </c>
      <c r="G168" s="193">
        <v>10</v>
      </c>
      <c r="H168" s="196" t="s">
        <v>1468</v>
      </c>
      <c r="I168" s="193">
        <v>3</v>
      </c>
      <c r="J168" s="196" t="s">
        <v>1468</v>
      </c>
      <c r="K168" s="193">
        <v>3</v>
      </c>
      <c r="L168" s="196" t="s">
        <v>742</v>
      </c>
      <c r="M168" s="193">
        <v>2</v>
      </c>
      <c r="N168" s="196" t="s">
        <v>742</v>
      </c>
      <c r="O168" s="193">
        <v>2</v>
      </c>
      <c r="P168" s="196"/>
      <c r="Q168" s="193"/>
      <c r="R168" s="196"/>
      <c r="S168" s="193"/>
      <c r="T168" s="196"/>
      <c r="U168" s="193"/>
      <c r="V168" s="196"/>
      <c r="W168" s="193"/>
      <c r="X168" s="196"/>
      <c r="Y168" s="193"/>
      <c r="Z168" s="196"/>
      <c r="AA168" s="193"/>
      <c r="AB168" s="194"/>
    </row>
    <row r="169" spans="1:28" s="197" customFormat="1" ht="18" customHeight="1">
      <c r="A169" s="190"/>
      <c r="B169" s="191"/>
      <c r="C169" s="192"/>
      <c r="D169" s="193"/>
      <c r="E169" s="1084">
        <f t="shared" si="5"/>
        <v>0</v>
      </c>
      <c r="F169" s="195" t="s">
        <v>2170</v>
      </c>
      <c r="G169" s="193">
        <v>2</v>
      </c>
      <c r="H169" s="196" t="s">
        <v>742</v>
      </c>
      <c r="I169" s="193">
        <v>1</v>
      </c>
      <c r="J169" s="196" t="s">
        <v>742</v>
      </c>
      <c r="K169" s="193">
        <v>1</v>
      </c>
      <c r="L169" s="196"/>
      <c r="M169" s="193"/>
      <c r="N169" s="196"/>
      <c r="O169" s="193"/>
      <c r="P169" s="196"/>
      <c r="Q169" s="193"/>
      <c r="R169" s="196"/>
      <c r="S169" s="193"/>
      <c r="T169" s="196"/>
      <c r="U169" s="193"/>
      <c r="V169" s="196"/>
      <c r="W169" s="193"/>
      <c r="X169" s="196"/>
      <c r="Y169" s="193"/>
      <c r="Z169" s="196"/>
      <c r="AA169" s="193"/>
      <c r="AB169" s="194">
        <f t="shared" si="6"/>
        <v>2</v>
      </c>
    </row>
    <row r="170" spans="1:28" s="197" customFormat="1" ht="18" customHeight="1">
      <c r="A170" s="190"/>
      <c r="B170" s="191"/>
      <c r="C170" s="192"/>
      <c r="D170" s="193"/>
      <c r="E170" s="1084">
        <f t="shared" si="5"/>
        <v>0</v>
      </c>
      <c r="F170" s="198" t="s">
        <v>2171</v>
      </c>
      <c r="G170" s="193">
        <v>1</v>
      </c>
      <c r="H170" s="196" t="s">
        <v>742</v>
      </c>
      <c r="I170" s="193">
        <v>1</v>
      </c>
      <c r="J170" s="196"/>
      <c r="K170" s="193"/>
      <c r="L170" s="196"/>
      <c r="M170" s="193"/>
      <c r="N170" s="196"/>
      <c r="O170" s="193"/>
      <c r="P170" s="196"/>
      <c r="Q170" s="193"/>
      <c r="R170" s="196"/>
      <c r="S170" s="193"/>
      <c r="T170" s="196"/>
      <c r="U170" s="193"/>
      <c r="V170" s="196"/>
      <c r="W170" s="193"/>
      <c r="X170" s="196"/>
      <c r="Y170" s="193"/>
      <c r="Z170" s="196"/>
      <c r="AA170" s="193"/>
      <c r="AB170" s="194">
        <f t="shared" si="6"/>
        <v>1</v>
      </c>
    </row>
    <row r="171" spans="1:28" s="197" customFormat="1" ht="18" customHeight="1">
      <c r="A171" s="190" t="s">
        <v>2172</v>
      </c>
      <c r="B171" s="191" t="s">
        <v>2173</v>
      </c>
      <c r="C171" s="192">
        <v>23</v>
      </c>
      <c r="D171" s="193"/>
      <c r="E171" s="1084">
        <f t="shared" si="5"/>
        <v>23</v>
      </c>
      <c r="F171" s="195" t="s">
        <v>1355</v>
      </c>
      <c r="G171" s="193">
        <v>9</v>
      </c>
      <c r="H171" s="196" t="s">
        <v>1458</v>
      </c>
      <c r="I171" s="193">
        <v>3</v>
      </c>
      <c r="J171" s="196" t="s">
        <v>734</v>
      </c>
      <c r="K171" s="193">
        <v>3</v>
      </c>
      <c r="L171" s="196" t="s">
        <v>762</v>
      </c>
      <c r="M171" s="193">
        <v>3</v>
      </c>
      <c r="N171" s="196"/>
      <c r="O171" s="193"/>
      <c r="P171" s="196"/>
      <c r="Q171" s="193"/>
      <c r="R171" s="196"/>
      <c r="S171" s="193"/>
      <c r="T171" s="196"/>
      <c r="U171" s="193"/>
      <c r="V171" s="196"/>
      <c r="W171" s="193"/>
      <c r="X171" s="196"/>
      <c r="Y171" s="193"/>
      <c r="Z171" s="196"/>
      <c r="AA171" s="193"/>
      <c r="AB171" s="194">
        <f t="shared" si="6"/>
        <v>9</v>
      </c>
    </row>
    <row r="172" spans="1:28" s="197" customFormat="1" ht="18" customHeight="1">
      <c r="A172" s="190"/>
      <c r="B172" s="191"/>
      <c r="C172" s="192"/>
      <c r="D172" s="193"/>
      <c r="E172" s="1084">
        <f t="shared" si="5"/>
        <v>0</v>
      </c>
      <c r="F172" s="195" t="s">
        <v>2167</v>
      </c>
      <c r="G172" s="193">
        <v>12</v>
      </c>
      <c r="H172" s="196" t="s">
        <v>1467</v>
      </c>
      <c r="I172" s="193">
        <v>3</v>
      </c>
      <c r="J172" s="196" t="s">
        <v>1467</v>
      </c>
      <c r="K172" s="193">
        <v>3</v>
      </c>
      <c r="L172" s="196" t="s">
        <v>1468</v>
      </c>
      <c r="M172" s="193">
        <v>3</v>
      </c>
      <c r="N172" s="196" t="s">
        <v>1468</v>
      </c>
      <c r="O172" s="193">
        <v>3</v>
      </c>
      <c r="P172" s="196"/>
      <c r="Q172" s="193"/>
      <c r="R172" s="196"/>
      <c r="S172" s="193"/>
      <c r="T172" s="196"/>
      <c r="U172" s="193"/>
      <c r="V172" s="196"/>
      <c r="W172" s="193"/>
      <c r="X172" s="196"/>
      <c r="Y172" s="193"/>
      <c r="Z172" s="196"/>
      <c r="AA172" s="193"/>
      <c r="AB172" s="194">
        <f t="shared" si="6"/>
        <v>12</v>
      </c>
    </row>
    <row r="173" spans="1:28" s="197" customFormat="1" ht="18" customHeight="1">
      <c r="A173" s="190"/>
      <c r="B173" s="191"/>
      <c r="C173" s="192"/>
      <c r="D173" s="193"/>
      <c r="E173" s="1084">
        <f t="shared" si="5"/>
        <v>0</v>
      </c>
      <c r="F173" s="195" t="s">
        <v>2166</v>
      </c>
      <c r="G173" s="192">
        <v>2</v>
      </c>
      <c r="H173" s="196" t="s">
        <v>1468</v>
      </c>
      <c r="I173" s="193">
        <v>2</v>
      </c>
      <c r="J173" s="196"/>
      <c r="K173" s="193"/>
      <c r="L173" s="196"/>
      <c r="M173" s="193"/>
      <c r="N173" s="196"/>
      <c r="O173" s="193"/>
      <c r="P173" s="196"/>
      <c r="Q173" s="193"/>
      <c r="R173" s="196"/>
      <c r="S173" s="193"/>
      <c r="T173" s="196"/>
      <c r="U173" s="193"/>
      <c r="V173" s="196"/>
      <c r="W173" s="193"/>
      <c r="X173" s="196"/>
      <c r="Y173" s="193"/>
      <c r="Z173" s="196"/>
      <c r="AA173" s="193"/>
      <c r="AB173" s="194">
        <f t="shared" si="6"/>
        <v>2</v>
      </c>
    </row>
    <row r="174" spans="1:28" s="197" customFormat="1" ht="18" customHeight="1">
      <c r="A174" s="190" t="s">
        <v>2174</v>
      </c>
      <c r="B174" s="191" t="s">
        <v>823</v>
      </c>
      <c r="C174" s="192">
        <v>18</v>
      </c>
      <c r="D174" s="193"/>
      <c r="E174" s="1084">
        <f t="shared" si="5"/>
        <v>18</v>
      </c>
      <c r="F174" s="195" t="s">
        <v>1600</v>
      </c>
      <c r="G174" s="193">
        <v>5</v>
      </c>
      <c r="H174" s="196" t="s">
        <v>730</v>
      </c>
      <c r="I174" s="193">
        <v>3</v>
      </c>
      <c r="J174" s="196" t="s">
        <v>736</v>
      </c>
      <c r="K174" s="193">
        <v>2</v>
      </c>
      <c r="L174" s="196"/>
      <c r="M174" s="193"/>
      <c r="N174" s="196"/>
      <c r="O174" s="193"/>
      <c r="P174" s="196"/>
      <c r="Q174" s="193"/>
      <c r="R174" s="196"/>
      <c r="S174" s="193"/>
      <c r="T174" s="196"/>
      <c r="U174" s="193"/>
      <c r="V174" s="196"/>
      <c r="W174" s="193"/>
      <c r="X174" s="196"/>
      <c r="Y174" s="193"/>
      <c r="Z174" s="196"/>
      <c r="AA174" s="193"/>
      <c r="AB174" s="194">
        <f t="shared" si="6"/>
        <v>5</v>
      </c>
    </row>
    <row r="175" spans="1:28" s="197" customFormat="1" ht="18" customHeight="1">
      <c r="A175" s="190"/>
      <c r="B175" s="191"/>
      <c r="C175" s="192"/>
      <c r="D175" s="193"/>
      <c r="E175" s="1084">
        <f t="shared" si="5"/>
        <v>0</v>
      </c>
      <c r="F175" s="195" t="s">
        <v>1602</v>
      </c>
      <c r="G175" s="193">
        <v>8</v>
      </c>
      <c r="H175" s="196" t="s">
        <v>730</v>
      </c>
      <c r="I175" s="193">
        <v>2</v>
      </c>
      <c r="J175" s="196" t="s">
        <v>736</v>
      </c>
      <c r="K175" s="193">
        <v>2</v>
      </c>
      <c r="L175" s="196" t="s">
        <v>1470</v>
      </c>
      <c r="M175" s="193">
        <v>4</v>
      </c>
      <c r="N175" s="196"/>
      <c r="O175" s="193"/>
      <c r="P175" s="196"/>
      <c r="Q175" s="193"/>
      <c r="R175" s="196"/>
      <c r="S175" s="193"/>
      <c r="T175" s="196"/>
      <c r="U175" s="193"/>
      <c r="V175" s="196"/>
      <c r="W175" s="193"/>
      <c r="X175" s="196"/>
      <c r="Y175" s="193"/>
      <c r="Z175" s="196"/>
      <c r="AA175" s="193"/>
      <c r="AB175" s="194">
        <f t="shared" si="6"/>
        <v>8</v>
      </c>
    </row>
    <row r="176" spans="1:28" s="197" customFormat="1" ht="18" customHeight="1">
      <c r="A176" s="190"/>
      <c r="B176" s="191"/>
      <c r="C176" s="192"/>
      <c r="D176" s="193"/>
      <c r="E176" s="1084">
        <f t="shared" si="5"/>
        <v>0</v>
      </c>
      <c r="F176" s="195" t="s">
        <v>2175</v>
      </c>
      <c r="G176" s="193">
        <v>2</v>
      </c>
      <c r="H176" s="196" t="s">
        <v>730</v>
      </c>
      <c r="I176" s="193">
        <v>2</v>
      </c>
      <c r="J176" s="196"/>
      <c r="K176" s="193"/>
      <c r="L176" s="196"/>
      <c r="M176" s="193"/>
      <c r="N176" s="196"/>
      <c r="O176" s="193"/>
      <c r="P176" s="196"/>
      <c r="Q176" s="193"/>
      <c r="R176" s="196"/>
      <c r="S176" s="193"/>
      <c r="T176" s="196"/>
      <c r="U176" s="193"/>
      <c r="V176" s="196"/>
      <c r="W176" s="193"/>
      <c r="X176" s="196"/>
      <c r="Y176" s="193"/>
      <c r="Z176" s="196"/>
      <c r="AA176" s="193"/>
      <c r="AB176" s="194">
        <f t="shared" si="6"/>
        <v>2</v>
      </c>
    </row>
    <row r="177" spans="1:28" s="197" customFormat="1" ht="18" customHeight="1">
      <c r="A177" s="190"/>
      <c r="B177" s="191"/>
      <c r="C177" s="192"/>
      <c r="D177" s="193"/>
      <c r="E177" s="1084">
        <f t="shared" si="5"/>
        <v>0</v>
      </c>
      <c r="F177" s="195" t="s">
        <v>2176</v>
      </c>
      <c r="G177" s="193">
        <v>3</v>
      </c>
      <c r="H177" s="196" t="s">
        <v>745</v>
      </c>
      <c r="I177" s="193">
        <v>3</v>
      </c>
      <c r="J177" s="196"/>
      <c r="K177" s="193"/>
      <c r="L177" s="196"/>
      <c r="M177" s="193"/>
      <c r="N177" s="196"/>
      <c r="O177" s="193"/>
      <c r="P177" s="196"/>
      <c r="Q177" s="193"/>
      <c r="R177" s="196"/>
      <c r="S177" s="193"/>
      <c r="T177" s="196"/>
      <c r="U177" s="193"/>
      <c r="V177" s="196"/>
      <c r="W177" s="193"/>
      <c r="X177" s="196"/>
      <c r="Y177" s="193"/>
      <c r="Z177" s="196"/>
      <c r="AA177" s="193"/>
      <c r="AB177" s="194">
        <f t="shared" si="6"/>
        <v>3</v>
      </c>
    </row>
    <row r="178" spans="1:28" s="197" customFormat="1" ht="18" customHeight="1">
      <c r="A178" s="190" t="s">
        <v>2177</v>
      </c>
      <c r="B178" s="191" t="s">
        <v>1300</v>
      </c>
      <c r="C178" s="192">
        <v>30</v>
      </c>
      <c r="D178" s="193"/>
      <c r="E178" s="1084">
        <f t="shared" si="5"/>
        <v>30</v>
      </c>
      <c r="F178" s="195" t="s">
        <v>1355</v>
      </c>
      <c r="G178" s="193">
        <v>30</v>
      </c>
      <c r="H178" s="196" t="s">
        <v>730</v>
      </c>
      <c r="I178" s="193">
        <v>5</v>
      </c>
      <c r="J178" s="196" t="s">
        <v>736</v>
      </c>
      <c r="K178" s="193">
        <v>10</v>
      </c>
      <c r="L178" s="196" t="s">
        <v>1470</v>
      </c>
      <c r="M178" s="193">
        <v>15</v>
      </c>
      <c r="N178" s="196"/>
      <c r="O178" s="193"/>
      <c r="P178" s="196"/>
      <c r="Q178" s="193"/>
      <c r="R178" s="196"/>
      <c r="S178" s="193"/>
      <c r="T178" s="196"/>
      <c r="U178" s="193"/>
      <c r="V178" s="196"/>
      <c r="W178" s="193"/>
      <c r="X178" s="196"/>
      <c r="Y178" s="193"/>
      <c r="Z178" s="196"/>
      <c r="AA178" s="193"/>
      <c r="AB178" s="194"/>
    </row>
    <row r="179" spans="1:28" s="197" customFormat="1" ht="18" customHeight="1">
      <c r="A179" s="190" t="s">
        <v>2178</v>
      </c>
      <c r="B179" s="191" t="s">
        <v>1298</v>
      </c>
      <c r="C179" s="192">
        <v>20</v>
      </c>
      <c r="D179" s="193"/>
      <c r="E179" s="1084">
        <f t="shared" si="5"/>
        <v>20</v>
      </c>
      <c r="F179" s="195" t="s">
        <v>1355</v>
      </c>
      <c r="G179" s="193">
        <v>20</v>
      </c>
      <c r="H179" s="196" t="s">
        <v>730</v>
      </c>
      <c r="I179" s="193">
        <v>5</v>
      </c>
      <c r="J179" s="196" t="s">
        <v>1470</v>
      </c>
      <c r="K179" s="193">
        <v>15</v>
      </c>
      <c r="L179" s="196"/>
      <c r="M179" s="193"/>
      <c r="N179" s="196"/>
      <c r="O179" s="193"/>
      <c r="P179" s="196"/>
      <c r="Q179" s="193"/>
      <c r="R179" s="196"/>
      <c r="S179" s="193"/>
      <c r="T179" s="196"/>
      <c r="U179" s="193"/>
      <c r="V179" s="196"/>
      <c r="W179" s="193"/>
      <c r="X179" s="196"/>
      <c r="Y179" s="193"/>
      <c r="Z179" s="196"/>
      <c r="AA179" s="193"/>
      <c r="AB179" s="194"/>
    </row>
    <row r="180" spans="1:28" s="197" customFormat="1" ht="18" customHeight="1">
      <c r="A180" s="190" t="s">
        <v>2179</v>
      </c>
      <c r="B180" s="191" t="s">
        <v>1301</v>
      </c>
      <c r="C180" s="192">
        <v>20</v>
      </c>
      <c r="D180" s="193"/>
      <c r="E180" s="1084">
        <f t="shared" si="5"/>
        <v>20</v>
      </c>
      <c r="F180" s="195" t="s">
        <v>1302</v>
      </c>
      <c r="G180" s="193">
        <v>20</v>
      </c>
      <c r="H180" s="196" t="s">
        <v>1455</v>
      </c>
      <c r="I180" s="193">
        <v>1</v>
      </c>
      <c r="J180" s="196" t="s">
        <v>1457</v>
      </c>
      <c r="K180" s="193">
        <v>1</v>
      </c>
      <c r="L180" s="196" t="s">
        <v>1459</v>
      </c>
      <c r="M180" s="193">
        <v>1</v>
      </c>
      <c r="N180" s="196" t="s">
        <v>727</v>
      </c>
      <c r="O180" s="193">
        <v>1</v>
      </c>
      <c r="P180" s="196" t="s">
        <v>1462</v>
      </c>
      <c r="Q180" s="193">
        <v>1</v>
      </c>
      <c r="R180" s="196"/>
      <c r="S180" s="193"/>
      <c r="T180" s="196"/>
      <c r="U180" s="193"/>
      <c r="V180" s="196"/>
      <c r="W180" s="193"/>
      <c r="X180" s="196"/>
      <c r="Y180" s="193"/>
      <c r="Z180" s="196"/>
      <c r="AA180" s="193"/>
      <c r="AB180" s="194"/>
    </row>
    <row r="181" spans="1:28" s="197" customFormat="1" ht="18" customHeight="1">
      <c r="A181" s="190"/>
      <c r="B181" s="191"/>
      <c r="C181" s="192"/>
      <c r="D181" s="193"/>
      <c r="E181" s="1084">
        <f t="shared" si="5"/>
        <v>0</v>
      </c>
      <c r="F181" s="195"/>
      <c r="G181" s="193"/>
      <c r="H181" s="196" t="s">
        <v>1463</v>
      </c>
      <c r="I181" s="193">
        <v>1</v>
      </c>
      <c r="J181" s="196" t="s">
        <v>734</v>
      </c>
      <c r="K181" s="193">
        <v>1</v>
      </c>
      <c r="L181" s="196" t="s">
        <v>762</v>
      </c>
      <c r="M181" s="193">
        <v>1</v>
      </c>
      <c r="N181" s="196" t="s">
        <v>1464</v>
      </c>
      <c r="O181" s="193">
        <v>1</v>
      </c>
      <c r="P181" s="196" t="s">
        <v>768</v>
      </c>
      <c r="Q181" s="193">
        <v>1</v>
      </c>
      <c r="R181" s="196"/>
      <c r="S181" s="193"/>
      <c r="T181" s="196"/>
      <c r="U181" s="193"/>
      <c r="V181" s="196"/>
      <c r="W181" s="193"/>
      <c r="X181" s="196"/>
      <c r="Y181" s="193"/>
      <c r="Z181" s="196"/>
      <c r="AA181" s="193"/>
      <c r="AB181" s="194"/>
    </row>
    <row r="182" spans="1:28" s="197" customFormat="1" ht="18" customHeight="1">
      <c r="A182" s="190"/>
      <c r="B182" s="191"/>
      <c r="C182" s="192"/>
      <c r="D182" s="193"/>
      <c r="E182" s="1084">
        <f t="shared" si="5"/>
        <v>0</v>
      </c>
      <c r="F182" s="195"/>
      <c r="G182" s="193"/>
      <c r="H182" s="196" t="s">
        <v>736</v>
      </c>
      <c r="I182" s="193">
        <v>1</v>
      </c>
      <c r="J182" s="196" t="s">
        <v>772</v>
      </c>
      <c r="K182" s="193">
        <v>1</v>
      </c>
      <c r="L182" s="196" t="s">
        <v>1465</v>
      </c>
      <c r="M182" s="193">
        <v>1</v>
      </c>
      <c r="N182" s="196" t="s">
        <v>1468</v>
      </c>
      <c r="O182" s="193">
        <v>1</v>
      </c>
      <c r="P182" s="196" t="s">
        <v>764</v>
      </c>
      <c r="Q182" s="193">
        <v>1</v>
      </c>
      <c r="R182" s="196"/>
      <c r="S182" s="193"/>
      <c r="T182" s="196"/>
      <c r="U182" s="193"/>
      <c r="V182" s="196"/>
      <c r="W182" s="193"/>
      <c r="X182" s="196"/>
      <c r="Y182" s="193"/>
      <c r="Z182" s="196"/>
      <c r="AA182" s="193"/>
      <c r="AB182" s="194"/>
    </row>
    <row r="183" spans="1:28" s="197" customFormat="1" ht="18" customHeight="1">
      <c r="A183" s="190"/>
      <c r="B183" s="191"/>
      <c r="C183" s="192"/>
      <c r="D183" s="193"/>
      <c r="E183" s="1084">
        <f t="shared" si="5"/>
        <v>0</v>
      </c>
      <c r="F183" s="195"/>
      <c r="G183" s="193"/>
      <c r="H183" s="196" t="s">
        <v>1470</v>
      </c>
      <c r="I183" s="193">
        <v>1</v>
      </c>
      <c r="J183" s="196" t="s">
        <v>1471</v>
      </c>
      <c r="K183" s="193">
        <v>1</v>
      </c>
      <c r="L183" s="196" t="s">
        <v>742</v>
      </c>
      <c r="M183" s="193">
        <v>1</v>
      </c>
      <c r="N183" s="196" t="s">
        <v>745</v>
      </c>
      <c r="O183" s="193">
        <v>1</v>
      </c>
      <c r="P183" s="196" t="s">
        <v>750</v>
      </c>
      <c r="Q183" s="193">
        <v>1</v>
      </c>
      <c r="R183" s="196"/>
      <c r="S183" s="193"/>
      <c r="T183" s="196"/>
      <c r="U183" s="193"/>
      <c r="V183" s="196"/>
      <c r="W183" s="193"/>
      <c r="X183" s="196"/>
      <c r="Y183" s="193"/>
      <c r="Z183" s="196"/>
      <c r="AA183" s="193"/>
      <c r="AB183" s="194"/>
    </row>
    <row r="184" spans="1:28" s="197" customFormat="1" ht="18" customHeight="1">
      <c r="A184" s="190" t="s">
        <v>2180</v>
      </c>
      <c r="B184" s="191" t="s">
        <v>1303</v>
      </c>
      <c r="C184" s="192">
        <v>17</v>
      </c>
      <c r="D184" s="193"/>
      <c r="E184" s="1084">
        <f t="shared" si="5"/>
        <v>17</v>
      </c>
      <c r="F184" s="195" t="s">
        <v>1302</v>
      </c>
      <c r="G184" s="193">
        <v>17</v>
      </c>
      <c r="H184" s="196" t="s">
        <v>1454</v>
      </c>
      <c r="I184" s="193">
        <v>1</v>
      </c>
      <c r="J184" s="196" t="s">
        <v>1456</v>
      </c>
      <c r="K184" s="193">
        <v>1</v>
      </c>
      <c r="L184" s="196" t="s">
        <v>1458</v>
      </c>
      <c r="M184" s="193">
        <v>1</v>
      </c>
      <c r="N184" s="196" t="s">
        <v>759</v>
      </c>
      <c r="O184" s="193">
        <v>1</v>
      </c>
      <c r="P184" s="196" t="s">
        <v>1460</v>
      </c>
      <c r="Q184" s="193">
        <v>1</v>
      </c>
      <c r="R184" s="196"/>
      <c r="S184" s="193"/>
      <c r="T184" s="196"/>
      <c r="U184" s="193"/>
      <c r="V184" s="196"/>
      <c r="W184" s="193"/>
      <c r="X184" s="196"/>
      <c r="Y184" s="193"/>
      <c r="Z184" s="196"/>
      <c r="AA184" s="193"/>
      <c r="AB184" s="194"/>
    </row>
    <row r="185" spans="1:28" s="197" customFormat="1" ht="18" customHeight="1">
      <c r="A185" s="190"/>
      <c r="B185" s="191"/>
      <c r="C185" s="192"/>
      <c r="D185" s="193"/>
      <c r="E185" s="1084">
        <f t="shared" si="5"/>
        <v>0</v>
      </c>
      <c r="F185" s="195"/>
      <c r="G185" s="193"/>
      <c r="H185" s="196" t="s">
        <v>730</v>
      </c>
      <c r="I185" s="193">
        <v>1</v>
      </c>
      <c r="J185" s="196" t="s">
        <v>1461</v>
      </c>
      <c r="K185" s="193">
        <v>1</v>
      </c>
      <c r="L185" s="196" t="s">
        <v>775</v>
      </c>
      <c r="M185" s="193">
        <v>1</v>
      </c>
      <c r="N185" s="196" t="s">
        <v>756</v>
      </c>
      <c r="O185" s="193">
        <v>1</v>
      </c>
      <c r="P185" s="196" t="s">
        <v>1466</v>
      </c>
      <c r="Q185" s="193">
        <v>1</v>
      </c>
      <c r="R185" s="196"/>
      <c r="S185" s="193"/>
      <c r="T185" s="196"/>
      <c r="U185" s="193"/>
      <c r="V185" s="196"/>
      <c r="W185" s="193"/>
      <c r="X185" s="196"/>
      <c r="Y185" s="193"/>
      <c r="Z185" s="196"/>
      <c r="AA185" s="193"/>
      <c r="AB185" s="194"/>
    </row>
    <row r="186" spans="1:28" s="197" customFormat="1" ht="18" customHeight="1">
      <c r="A186" s="190"/>
      <c r="B186" s="191"/>
      <c r="C186" s="192"/>
      <c r="D186" s="193"/>
      <c r="E186" s="1084">
        <f t="shared" si="5"/>
        <v>0</v>
      </c>
      <c r="F186" s="195"/>
      <c r="G186" s="193"/>
      <c r="H186" s="196" t="s">
        <v>1467</v>
      </c>
      <c r="I186" s="193">
        <v>1</v>
      </c>
      <c r="J186" s="196" t="s">
        <v>1469</v>
      </c>
      <c r="K186" s="193">
        <v>1</v>
      </c>
      <c r="L186" s="196" t="s">
        <v>739</v>
      </c>
      <c r="M186" s="193">
        <v>1</v>
      </c>
      <c r="N186" s="196" t="s">
        <v>1472</v>
      </c>
      <c r="O186" s="193">
        <v>1</v>
      </c>
      <c r="P186" s="196" t="s">
        <v>1473</v>
      </c>
      <c r="Q186" s="193">
        <v>1</v>
      </c>
      <c r="R186" s="196"/>
      <c r="S186" s="193"/>
      <c r="T186" s="196"/>
      <c r="U186" s="193"/>
      <c r="V186" s="196"/>
      <c r="W186" s="193"/>
      <c r="X186" s="196"/>
      <c r="Y186" s="193"/>
      <c r="Z186" s="196"/>
      <c r="AA186" s="193"/>
      <c r="AB186" s="194"/>
    </row>
    <row r="187" spans="1:28" s="197" customFormat="1" ht="18" customHeight="1">
      <c r="A187" s="190"/>
      <c r="B187" s="191"/>
      <c r="C187" s="192"/>
      <c r="D187" s="193"/>
      <c r="E187" s="1084">
        <f t="shared" si="5"/>
        <v>0</v>
      </c>
      <c r="F187" s="195"/>
      <c r="G187" s="193"/>
      <c r="H187" s="196" t="s">
        <v>1474</v>
      </c>
      <c r="I187" s="193">
        <v>1</v>
      </c>
      <c r="J187" s="196" t="s">
        <v>748</v>
      </c>
      <c r="K187" s="193">
        <v>1</v>
      </c>
      <c r="L187" s="196"/>
      <c r="M187" s="193"/>
      <c r="N187" s="196"/>
      <c r="O187" s="193"/>
      <c r="P187" s="196"/>
      <c r="Q187" s="193"/>
      <c r="R187" s="196"/>
      <c r="S187" s="193"/>
      <c r="T187" s="196"/>
      <c r="U187" s="193"/>
      <c r="V187" s="196"/>
      <c r="W187" s="193"/>
      <c r="X187" s="196"/>
      <c r="Y187" s="193"/>
      <c r="Z187" s="196"/>
      <c r="AA187" s="193"/>
      <c r="AB187" s="194"/>
    </row>
    <row r="188" spans="1:28" s="197" customFormat="1" ht="18" customHeight="1">
      <c r="A188" s="190" t="s">
        <v>2181</v>
      </c>
      <c r="B188" s="191" t="s">
        <v>1680</v>
      </c>
      <c r="C188" s="192">
        <v>10</v>
      </c>
      <c r="D188" s="193"/>
      <c r="E188" s="1084">
        <f t="shared" si="5"/>
        <v>10</v>
      </c>
      <c r="F188" s="195" t="s">
        <v>328</v>
      </c>
      <c r="G188" s="193">
        <v>10</v>
      </c>
      <c r="H188" s="196" t="s">
        <v>1464</v>
      </c>
      <c r="I188" s="193">
        <v>2</v>
      </c>
      <c r="J188" s="196" t="s">
        <v>768</v>
      </c>
      <c r="K188" s="193">
        <v>2</v>
      </c>
      <c r="L188" s="196" t="s">
        <v>772</v>
      </c>
      <c r="M188" s="193">
        <v>2</v>
      </c>
      <c r="N188" s="196" t="s">
        <v>1465</v>
      </c>
      <c r="O188" s="193">
        <v>2</v>
      </c>
      <c r="P188" s="196" t="s">
        <v>764</v>
      </c>
      <c r="Q188" s="193">
        <v>2</v>
      </c>
      <c r="R188" s="196"/>
      <c r="S188" s="193"/>
      <c r="T188" s="196"/>
      <c r="U188" s="193"/>
      <c r="V188" s="196"/>
      <c r="W188" s="193"/>
      <c r="X188" s="196"/>
      <c r="Y188" s="193"/>
      <c r="Z188" s="196"/>
      <c r="AA188" s="193"/>
      <c r="AB188" s="194"/>
    </row>
    <row r="189" spans="1:28" s="197" customFormat="1" ht="18" customHeight="1">
      <c r="A189" s="190" t="s">
        <v>2182</v>
      </c>
      <c r="B189" s="191" t="s">
        <v>1305</v>
      </c>
      <c r="C189" s="192">
        <v>2</v>
      </c>
      <c r="D189" s="193"/>
      <c r="E189" s="1084">
        <f t="shared" si="5"/>
        <v>2</v>
      </c>
      <c r="F189" s="195" t="s">
        <v>1355</v>
      </c>
      <c r="G189" s="193">
        <v>2</v>
      </c>
      <c r="H189" s="196" t="s">
        <v>1474</v>
      </c>
      <c r="I189" s="193">
        <v>2</v>
      </c>
      <c r="J189" s="196"/>
      <c r="K189" s="193"/>
      <c r="L189" s="196"/>
      <c r="M189" s="193"/>
      <c r="N189" s="196"/>
      <c r="O189" s="193"/>
      <c r="P189" s="196"/>
      <c r="Q189" s="193"/>
      <c r="R189" s="196"/>
      <c r="S189" s="193"/>
      <c r="T189" s="196"/>
      <c r="U189" s="193"/>
      <c r="V189" s="196"/>
      <c r="W189" s="193"/>
      <c r="X189" s="196"/>
      <c r="Y189" s="193"/>
      <c r="Z189" s="196"/>
      <c r="AA189" s="193"/>
      <c r="AB189" s="194"/>
    </row>
    <row r="190" spans="1:28" s="197" customFormat="1" ht="18" customHeight="1">
      <c r="A190" s="190" t="s">
        <v>2183</v>
      </c>
      <c r="B190" s="191" t="s">
        <v>1307</v>
      </c>
      <c r="C190" s="192">
        <v>2</v>
      </c>
      <c r="D190" s="193"/>
      <c r="E190" s="1084">
        <f t="shared" si="5"/>
        <v>2</v>
      </c>
      <c r="F190" s="195" t="s">
        <v>1308</v>
      </c>
      <c r="G190" s="193">
        <v>2</v>
      </c>
      <c r="H190" s="196" t="s">
        <v>1470</v>
      </c>
      <c r="I190" s="193">
        <v>2</v>
      </c>
      <c r="J190" s="196"/>
      <c r="K190" s="193"/>
      <c r="L190" s="196"/>
      <c r="M190" s="193"/>
      <c r="N190" s="196"/>
      <c r="O190" s="193"/>
      <c r="P190" s="196"/>
      <c r="Q190" s="193"/>
      <c r="R190" s="196"/>
      <c r="S190" s="193"/>
      <c r="T190" s="196"/>
      <c r="U190" s="193"/>
      <c r="V190" s="196"/>
      <c r="W190" s="193"/>
      <c r="X190" s="196"/>
      <c r="Y190" s="193"/>
      <c r="Z190" s="196"/>
      <c r="AA190" s="193"/>
      <c r="AB190" s="194"/>
    </row>
    <row r="191" spans="1:28" s="197" customFormat="1" ht="18" customHeight="1">
      <c r="A191" s="190" t="s">
        <v>2184</v>
      </c>
      <c r="B191" s="191" t="s">
        <v>1309</v>
      </c>
      <c r="C191" s="192">
        <v>4</v>
      </c>
      <c r="D191" s="193"/>
      <c r="E191" s="1084">
        <f t="shared" si="5"/>
        <v>4</v>
      </c>
      <c r="F191" s="195" t="s">
        <v>1310</v>
      </c>
      <c r="G191" s="193">
        <v>4</v>
      </c>
      <c r="H191" s="196" t="s">
        <v>756</v>
      </c>
      <c r="I191" s="193">
        <v>2</v>
      </c>
      <c r="J191" s="196" t="s">
        <v>764</v>
      </c>
      <c r="K191" s="193">
        <v>2</v>
      </c>
      <c r="L191" s="196"/>
      <c r="M191" s="193"/>
      <c r="N191" s="196"/>
      <c r="O191" s="193"/>
      <c r="P191" s="196"/>
      <c r="Q191" s="193"/>
      <c r="R191" s="196"/>
      <c r="S191" s="193"/>
      <c r="T191" s="196"/>
      <c r="U191" s="193"/>
      <c r="V191" s="196"/>
      <c r="W191" s="193"/>
      <c r="X191" s="196"/>
      <c r="Y191" s="193"/>
      <c r="Z191" s="196"/>
      <c r="AA191" s="193"/>
      <c r="AB191" s="194"/>
    </row>
    <row r="192" spans="1:28" s="197" customFormat="1" ht="18" customHeight="1">
      <c r="A192" s="190" t="s">
        <v>2185</v>
      </c>
      <c r="B192" s="191" t="s">
        <v>1311</v>
      </c>
      <c r="C192" s="192">
        <v>6</v>
      </c>
      <c r="D192" s="193"/>
      <c r="E192" s="1084">
        <f t="shared" si="5"/>
        <v>6</v>
      </c>
      <c r="F192" s="195" t="s">
        <v>1278</v>
      </c>
      <c r="G192" s="193">
        <v>6</v>
      </c>
      <c r="H192" s="196" t="s">
        <v>759</v>
      </c>
      <c r="I192" s="193">
        <v>2</v>
      </c>
      <c r="J192" s="196" t="s">
        <v>727</v>
      </c>
      <c r="K192" s="193">
        <v>2</v>
      </c>
      <c r="L192" s="196" t="s">
        <v>1460</v>
      </c>
      <c r="M192" s="193">
        <v>2</v>
      </c>
      <c r="N192" s="196"/>
      <c r="O192" s="193"/>
      <c r="P192" s="196"/>
      <c r="Q192" s="193"/>
      <c r="R192" s="196"/>
      <c r="S192" s="193"/>
      <c r="T192" s="196"/>
      <c r="U192" s="193"/>
      <c r="V192" s="196"/>
      <c r="W192" s="193"/>
      <c r="X192" s="196"/>
      <c r="Y192" s="193"/>
      <c r="Z192" s="196"/>
      <c r="AA192" s="193"/>
      <c r="AB192" s="194"/>
    </row>
    <row r="193" spans="1:28" s="197" customFormat="1" ht="18" customHeight="1">
      <c r="A193" s="190" t="s">
        <v>2186</v>
      </c>
      <c r="B193" s="191" t="s">
        <v>2054</v>
      </c>
      <c r="C193" s="192">
        <v>6</v>
      </c>
      <c r="D193" s="193"/>
      <c r="E193" s="1084">
        <f t="shared" si="5"/>
        <v>6</v>
      </c>
      <c r="F193" s="195" t="s">
        <v>2187</v>
      </c>
      <c r="G193" s="193">
        <v>6</v>
      </c>
      <c r="H193" s="196" t="s">
        <v>745</v>
      </c>
      <c r="I193" s="193">
        <v>2</v>
      </c>
      <c r="J193" s="196" t="s">
        <v>745</v>
      </c>
      <c r="K193" s="193">
        <v>2</v>
      </c>
      <c r="L193" s="196" t="s">
        <v>745</v>
      </c>
      <c r="M193" s="193">
        <v>2</v>
      </c>
      <c r="N193" s="196"/>
      <c r="O193" s="193"/>
      <c r="P193" s="196"/>
      <c r="Q193" s="193"/>
      <c r="R193" s="196"/>
      <c r="S193" s="193"/>
      <c r="T193" s="196"/>
      <c r="U193" s="193"/>
      <c r="V193" s="196"/>
      <c r="W193" s="193"/>
      <c r="X193" s="196"/>
      <c r="Y193" s="193"/>
      <c r="Z193" s="196"/>
      <c r="AA193" s="193"/>
      <c r="AB193" s="194"/>
    </row>
    <row r="194" spans="1:28" s="197" customFormat="1" ht="18" customHeight="1">
      <c r="A194" s="190" t="s">
        <v>2188</v>
      </c>
      <c r="B194" s="191" t="s">
        <v>2189</v>
      </c>
      <c r="C194" s="192">
        <v>6</v>
      </c>
      <c r="D194" s="193"/>
      <c r="E194" s="1084">
        <f t="shared" si="5"/>
        <v>6</v>
      </c>
      <c r="F194" s="195" t="s">
        <v>1355</v>
      </c>
      <c r="G194" s="193">
        <v>6</v>
      </c>
      <c r="H194" s="196" t="s">
        <v>1469</v>
      </c>
      <c r="I194" s="193">
        <v>2</v>
      </c>
      <c r="J194" s="196" t="s">
        <v>1469</v>
      </c>
      <c r="K194" s="193">
        <v>2</v>
      </c>
      <c r="L194" s="196" t="s">
        <v>739</v>
      </c>
      <c r="M194" s="193">
        <v>2</v>
      </c>
      <c r="N194" s="196"/>
      <c r="O194" s="193"/>
      <c r="P194" s="196"/>
      <c r="Q194" s="193"/>
      <c r="R194" s="196"/>
      <c r="S194" s="193"/>
      <c r="T194" s="196"/>
      <c r="U194" s="193"/>
      <c r="V194" s="196"/>
      <c r="W194" s="193"/>
      <c r="X194" s="196"/>
      <c r="Y194" s="193"/>
      <c r="Z194" s="196"/>
      <c r="AA194" s="193"/>
      <c r="AB194" s="194"/>
    </row>
    <row r="195" spans="1:28" s="197" customFormat="1" ht="18" customHeight="1">
      <c r="A195" s="190" t="s">
        <v>2190</v>
      </c>
      <c r="B195" s="191" t="s">
        <v>1312</v>
      </c>
      <c r="C195" s="192">
        <v>6</v>
      </c>
      <c r="D195" s="193"/>
      <c r="E195" s="1084">
        <f t="shared" si="5"/>
        <v>6</v>
      </c>
      <c r="F195" s="195" t="s">
        <v>2191</v>
      </c>
      <c r="G195" s="193">
        <v>6</v>
      </c>
      <c r="H195" s="196" t="s">
        <v>1460</v>
      </c>
      <c r="I195" s="193">
        <v>1</v>
      </c>
      <c r="J195" s="196" t="s">
        <v>762</v>
      </c>
      <c r="K195" s="193">
        <v>1</v>
      </c>
      <c r="L195" s="196" t="s">
        <v>1464</v>
      </c>
      <c r="M195" s="193">
        <v>1</v>
      </c>
      <c r="N195" s="196" t="s">
        <v>1468</v>
      </c>
      <c r="O195" s="193">
        <v>1</v>
      </c>
      <c r="P195" s="196" t="s">
        <v>1470</v>
      </c>
      <c r="Q195" s="193">
        <v>1</v>
      </c>
      <c r="R195" s="196"/>
      <c r="S195" s="193"/>
      <c r="T195" s="196"/>
      <c r="U195" s="193"/>
      <c r="V195" s="196"/>
      <c r="W195" s="193"/>
      <c r="X195" s="196"/>
      <c r="Y195" s="193"/>
      <c r="Z195" s="196"/>
      <c r="AA195" s="193"/>
      <c r="AB195" s="194"/>
    </row>
    <row r="196" spans="1:28" s="197" customFormat="1" ht="18" customHeight="1">
      <c r="A196" s="190"/>
      <c r="B196" s="191"/>
      <c r="C196" s="192"/>
      <c r="D196" s="193"/>
      <c r="E196" s="1084">
        <f t="shared" si="5"/>
        <v>0</v>
      </c>
      <c r="F196" s="195"/>
      <c r="G196" s="193"/>
      <c r="H196" s="196" t="s">
        <v>742</v>
      </c>
      <c r="I196" s="193">
        <v>1</v>
      </c>
      <c r="J196" s="196"/>
      <c r="K196" s="193"/>
      <c r="L196" s="196"/>
      <c r="M196" s="193"/>
      <c r="N196" s="196"/>
      <c r="O196" s="193"/>
      <c r="P196" s="196"/>
      <c r="Q196" s="193"/>
      <c r="R196" s="196"/>
      <c r="S196" s="193"/>
      <c r="T196" s="196"/>
      <c r="U196" s="193"/>
      <c r="V196" s="196"/>
      <c r="W196" s="193"/>
      <c r="X196" s="196"/>
      <c r="Y196" s="193"/>
      <c r="Z196" s="196"/>
      <c r="AA196" s="193"/>
      <c r="AB196" s="194"/>
    </row>
    <row r="197" spans="1:28" s="197" customFormat="1" ht="18" customHeight="1">
      <c r="A197" s="190" t="s">
        <v>2192</v>
      </c>
      <c r="B197" s="191" t="s">
        <v>1314</v>
      </c>
      <c r="C197" s="192">
        <v>8</v>
      </c>
      <c r="D197" s="193"/>
      <c r="E197" s="1084">
        <f t="shared" si="5"/>
        <v>8</v>
      </c>
      <c r="F197" s="195" t="s">
        <v>2193</v>
      </c>
      <c r="G197" s="193">
        <v>4</v>
      </c>
      <c r="H197" s="196" t="s">
        <v>1458</v>
      </c>
      <c r="I197" s="193">
        <v>2</v>
      </c>
      <c r="J197" s="196" t="s">
        <v>1459</v>
      </c>
      <c r="K197" s="193">
        <v>2</v>
      </c>
      <c r="L197" s="196"/>
      <c r="M197" s="193"/>
      <c r="N197" s="196"/>
      <c r="O197" s="193"/>
      <c r="P197" s="196"/>
      <c r="Q197" s="193"/>
      <c r="R197" s="196"/>
      <c r="S197" s="193"/>
      <c r="T197" s="196"/>
      <c r="U197" s="193"/>
      <c r="V197" s="196"/>
      <c r="W197" s="193"/>
      <c r="X197" s="196"/>
      <c r="Y197" s="193"/>
      <c r="Z197" s="196"/>
      <c r="AA197" s="193"/>
      <c r="AB197" s="194"/>
    </row>
    <row r="198" spans="1:28" s="197" customFormat="1" ht="18" customHeight="1">
      <c r="A198" s="190"/>
      <c r="B198" s="191"/>
      <c r="C198" s="192"/>
      <c r="D198" s="193"/>
      <c r="E198" s="1084">
        <f t="shared" si="5"/>
        <v>0</v>
      </c>
      <c r="F198" s="195" t="s">
        <v>2194</v>
      </c>
      <c r="G198" s="193">
        <v>4</v>
      </c>
      <c r="H198" s="196" t="s">
        <v>734</v>
      </c>
      <c r="I198" s="193">
        <v>2</v>
      </c>
      <c r="J198" s="196" t="s">
        <v>762</v>
      </c>
      <c r="K198" s="193">
        <v>2</v>
      </c>
      <c r="L198" s="196"/>
      <c r="M198" s="193"/>
      <c r="N198" s="196"/>
      <c r="O198" s="193"/>
      <c r="P198" s="196"/>
      <c r="Q198" s="193"/>
      <c r="R198" s="196"/>
      <c r="S198" s="193"/>
      <c r="T198" s="196"/>
      <c r="U198" s="193"/>
      <c r="V198" s="196"/>
      <c r="W198" s="193"/>
      <c r="X198" s="196"/>
      <c r="Y198" s="193"/>
      <c r="Z198" s="196"/>
      <c r="AA198" s="193"/>
      <c r="AB198" s="194"/>
    </row>
    <row r="199" spans="1:28" s="197" customFormat="1" ht="18" customHeight="1">
      <c r="A199" s="190" t="s">
        <v>2195</v>
      </c>
      <c r="B199" s="191" t="s">
        <v>1315</v>
      </c>
      <c r="C199" s="192">
        <v>8</v>
      </c>
      <c r="D199" s="193"/>
      <c r="E199" s="1084">
        <f t="shared" si="5"/>
        <v>8</v>
      </c>
      <c r="F199" s="195" t="s">
        <v>2196</v>
      </c>
      <c r="G199" s="193">
        <v>4</v>
      </c>
      <c r="H199" s="196" t="s">
        <v>734</v>
      </c>
      <c r="I199" s="193">
        <v>2</v>
      </c>
      <c r="J199" s="196" t="s">
        <v>762</v>
      </c>
      <c r="K199" s="193">
        <v>2</v>
      </c>
      <c r="L199" s="196"/>
      <c r="M199" s="193"/>
      <c r="N199" s="196"/>
      <c r="O199" s="193"/>
      <c r="P199" s="196"/>
      <c r="Q199" s="193"/>
      <c r="R199" s="196"/>
      <c r="S199" s="193"/>
      <c r="T199" s="196"/>
      <c r="U199" s="193"/>
      <c r="V199" s="196"/>
      <c r="W199" s="193"/>
      <c r="X199" s="196"/>
      <c r="Y199" s="193"/>
      <c r="Z199" s="196"/>
      <c r="AA199" s="193"/>
      <c r="AB199" s="194"/>
    </row>
    <row r="200" spans="1:28" s="197" customFormat="1" ht="18" customHeight="1">
      <c r="A200" s="190"/>
      <c r="B200" s="191"/>
      <c r="C200" s="192"/>
      <c r="D200" s="193"/>
      <c r="E200" s="1084">
        <f t="shared" si="5"/>
        <v>0</v>
      </c>
      <c r="F200" s="195" t="s">
        <v>2197</v>
      </c>
      <c r="G200" s="193">
        <v>2</v>
      </c>
      <c r="H200" s="196" t="s">
        <v>742</v>
      </c>
      <c r="I200" s="193">
        <v>2</v>
      </c>
      <c r="J200" s="196"/>
      <c r="K200" s="193"/>
      <c r="L200" s="196"/>
      <c r="M200" s="193"/>
      <c r="N200" s="196"/>
      <c r="O200" s="193"/>
      <c r="P200" s="196"/>
      <c r="Q200" s="193"/>
      <c r="R200" s="196"/>
      <c r="S200" s="193"/>
      <c r="T200" s="196"/>
      <c r="U200" s="193"/>
      <c r="V200" s="196"/>
      <c r="W200" s="193"/>
      <c r="X200" s="196"/>
      <c r="Y200" s="193"/>
      <c r="Z200" s="196"/>
      <c r="AA200" s="193"/>
      <c r="AB200" s="194"/>
    </row>
    <row r="201" spans="1:28" s="197" customFormat="1" ht="18" customHeight="1">
      <c r="A201" s="190"/>
      <c r="B201" s="191"/>
      <c r="C201" s="192"/>
      <c r="D201" s="193"/>
      <c r="E201" s="1084">
        <f t="shared" si="5"/>
        <v>0</v>
      </c>
      <c r="F201" s="195" t="s">
        <v>2198</v>
      </c>
      <c r="G201" s="193">
        <v>2</v>
      </c>
      <c r="H201" s="196" t="s">
        <v>745</v>
      </c>
      <c r="I201" s="193">
        <v>2</v>
      </c>
      <c r="J201" s="196"/>
      <c r="K201" s="193"/>
      <c r="L201" s="196"/>
      <c r="M201" s="193"/>
      <c r="N201" s="196"/>
      <c r="O201" s="193"/>
      <c r="P201" s="196"/>
      <c r="Q201" s="193"/>
      <c r="R201" s="196"/>
      <c r="S201" s="193"/>
      <c r="T201" s="196"/>
      <c r="U201" s="193"/>
      <c r="V201" s="196"/>
      <c r="W201" s="193"/>
      <c r="X201" s="196"/>
      <c r="Y201" s="193"/>
      <c r="Z201" s="196"/>
      <c r="AA201" s="193"/>
      <c r="AB201" s="194"/>
    </row>
    <row r="202" spans="1:28" s="197" customFormat="1" ht="18" customHeight="1">
      <c r="A202" s="190" t="s">
        <v>2199</v>
      </c>
      <c r="B202" s="191" t="s">
        <v>1316</v>
      </c>
      <c r="C202" s="192">
        <v>4</v>
      </c>
      <c r="D202" s="193"/>
      <c r="E202" s="1084">
        <f t="shared" si="5"/>
        <v>4</v>
      </c>
      <c r="F202" s="195" t="s">
        <v>2201</v>
      </c>
      <c r="G202" s="193">
        <v>4</v>
      </c>
      <c r="H202" s="196" t="s">
        <v>1467</v>
      </c>
      <c r="I202" s="193">
        <v>2</v>
      </c>
      <c r="J202" s="196" t="s">
        <v>1468</v>
      </c>
      <c r="K202" s="193">
        <v>2</v>
      </c>
      <c r="L202" s="196"/>
      <c r="M202" s="193"/>
      <c r="N202" s="196"/>
      <c r="O202" s="193"/>
      <c r="P202" s="196"/>
      <c r="Q202" s="193"/>
      <c r="R202" s="196"/>
      <c r="S202" s="193"/>
      <c r="T202" s="196"/>
      <c r="U202" s="193"/>
      <c r="V202" s="196"/>
      <c r="W202" s="193"/>
      <c r="X202" s="196"/>
      <c r="Y202" s="193"/>
      <c r="Z202" s="196"/>
      <c r="AA202" s="193"/>
      <c r="AB202" s="194"/>
    </row>
    <row r="203" spans="1:28" s="197" customFormat="1" ht="18" customHeight="1">
      <c r="A203" s="190" t="s">
        <v>2200</v>
      </c>
      <c r="B203" s="191" t="s">
        <v>1317</v>
      </c>
      <c r="C203" s="192">
        <v>8</v>
      </c>
      <c r="D203" s="193"/>
      <c r="E203" s="1084">
        <f t="shared" si="5"/>
        <v>8</v>
      </c>
      <c r="F203" s="195" t="s">
        <v>2202</v>
      </c>
      <c r="G203" s="193">
        <v>4</v>
      </c>
      <c r="H203" s="196" t="s">
        <v>734</v>
      </c>
      <c r="I203" s="193">
        <v>2</v>
      </c>
      <c r="J203" s="196" t="s">
        <v>762</v>
      </c>
      <c r="K203" s="193">
        <v>2</v>
      </c>
      <c r="L203" s="196"/>
      <c r="M203" s="193"/>
      <c r="N203" s="196"/>
      <c r="O203" s="193"/>
      <c r="P203" s="196"/>
      <c r="Q203" s="193"/>
      <c r="R203" s="196"/>
      <c r="S203" s="193"/>
      <c r="T203" s="196"/>
      <c r="U203" s="193"/>
      <c r="V203" s="196"/>
      <c r="W203" s="193"/>
      <c r="X203" s="196"/>
      <c r="Y203" s="193"/>
      <c r="Z203" s="196"/>
      <c r="AA203" s="193"/>
      <c r="AB203" s="194"/>
    </row>
    <row r="204" spans="1:28" s="197" customFormat="1" ht="18" customHeight="1">
      <c r="A204" s="190"/>
      <c r="B204" s="191"/>
      <c r="C204" s="192"/>
      <c r="D204" s="193"/>
      <c r="E204" s="1084">
        <f t="shared" si="5"/>
        <v>0</v>
      </c>
      <c r="F204" s="195" t="s">
        <v>2203</v>
      </c>
      <c r="G204" s="193">
        <v>4</v>
      </c>
      <c r="H204" s="196" t="s">
        <v>734</v>
      </c>
      <c r="I204" s="193">
        <v>2</v>
      </c>
      <c r="J204" s="196" t="s">
        <v>762</v>
      </c>
      <c r="K204" s="193">
        <v>2</v>
      </c>
      <c r="L204" s="196"/>
      <c r="M204" s="193"/>
      <c r="N204" s="196"/>
      <c r="O204" s="193"/>
      <c r="P204" s="196"/>
      <c r="Q204" s="193"/>
      <c r="R204" s="196"/>
      <c r="S204" s="193"/>
      <c r="T204" s="196"/>
      <c r="U204" s="193"/>
      <c r="V204" s="196"/>
      <c r="W204" s="193"/>
      <c r="X204" s="196"/>
      <c r="Y204" s="193"/>
      <c r="Z204" s="196"/>
      <c r="AA204" s="193"/>
      <c r="AB204" s="194"/>
    </row>
    <row r="205" spans="1:28" s="197" customFormat="1" ht="18" customHeight="1">
      <c r="A205" s="190" t="s">
        <v>2204</v>
      </c>
      <c r="B205" s="191" t="s">
        <v>1318</v>
      </c>
      <c r="C205" s="192">
        <v>8</v>
      </c>
      <c r="D205" s="193"/>
      <c r="E205" s="1084">
        <f t="shared" si="5"/>
        <v>8</v>
      </c>
      <c r="F205" s="195" t="s">
        <v>1364</v>
      </c>
      <c r="G205" s="193">
        <v>6</v>
      </c>
      <c r="H205" s="196" t="s">
        <v>1467</v>
      </c>
      <c r="I205" s="193">
        <v>2</v>
      </c>
      <c r="J205" s="196" t="s">
        <v>1468</v>
      </c>
      <c r="K205" s="193">
        <v>2</v>
      </c>
      <c r="L205" s="196" t="s">
        <v>742</v>
      </c>
      <c r="M205" s="193">
        <v>2</v>
      </c>
      <c r="N205" s="196"/>
      <c r="O205" s="193"/>
      <c r="P205" s="196"/>
      <c r="Q205" s="193"/>
      <c r="R205" s="196"/>
      <c r="S205" s="193"/>
      <c r="T205" s="196"/>
      <c r="U205" s="193"/>
      <c r="V205" s="196"/>
      <c r="W205" s="193"/>
      <c r="X205" s="196"/>
      <c r="Y205" s="193"/>
      <c r="Z205" s="196"/>
      <c r="AA205" s="193"/>
      <c r="AB205" s="194"/>
    </row>
    <row r="206" spans="1:28" s="197" customFormat="1" ht="18" customHeight="1">
      <c r="A206" s="190"/>
      <c r="B206" s="191"/>
      <c r="C206" s="192"/>
      <c r="D206" s="193"/>
      <c r="E206" s="1084">
        <f t="shared" si="5"/>
        <v>0</v>
      </c>
      <c r="F206" s="195" t="s">
        <v>1371</v>
      </c>
      <c r="G206" s="193">
        <v>2</v>
      </c>
      <c r="H206" s="196" t="s">
        <v>745</v>
      </c>
      <c r="I206" s="193">
        <v>2</v>
      </c>
      <c r="J206" s="196"/>
      <c r="K206" s="193"/>
      <c r="L206" s="196"/>
      <c r="M206" s="193"/>
      <c r="N206" s="196"/>
      <c r="O206" s="193"/>
      <c r="P206" s="196"/>
      <c r="Q206" s="193"/>
      <c r="R206" s="196"/>
      <c r="S206" s="193"/>
      <c r="T206" s="196"/>
      <c r="U206" s="193"/>
      <c r="V206" s="196"/>
      <c r="W206" s="193"/>
      <c r="X206" s="196"/>
      <c r="Y206" s="193"/>
      <c r="Z206" s="196"/>
      <c r="AA206" s="193"/>
      <c r="AB206" s="194"/>
    </row>
    <row r="207" spans="1:28" s="197" customFormat="1" ht="18" customHeight="1">
      <c r="A207" s="190" t="s">
        <v>2205</v>
      </c>
      <c r="B207" s="191" t="s">
        <v>1319</v>
      </c>
      <c r="C207" s="192">
        <v>6</v>
      </c>
      <c r="D207" s="193"/>
      <c r="E207" s="1084">
        <f t="shared" si="5"/>
        <v>6</v>
      </c>
      <c r="F207" s="195" t="s">
        <v>1450</v>
      </c>
      <c r="G207" s="193">
        <v>6</v>
      </c>
      <c r="H207" s="196" t="s">
        <v>745</v>
      </c>
      <c r="I207" s="193">
        <v>3</v>
      </c>
      <c r="J207" s="196" t="s">
        <v>745</v>
      </c>
      <c r="K207" s="193">
        <v>3</v>
      </c>
      <c r="L207" s="196"/>
      <c r="M207" s="193"/>
      <c r="N207" s="196"/>
      <c r="O207" s="193"/>
      <c r="P207" s="196"/>
      <c r="Q207" s="193"/>
      <c r="R207" s="196"/>
      <c r="S207" s="193"/>
      <c r="T207" s="196"/>
      <c r="U207" s="193"/>
      <c r="V207" s="196"/>
      <c r="W207" s="193"/>
      <c r="X207" s="196"/>
      <c r="Y207" s="193"/>
      <c r="Z207" s="196"/>
      <c r="AA207" s="193"/>
      <c r="AB207" s="194"/>
    </row>
    <row r="208" spans="1:28" s="197" customFormat="1" ht="18" customHeight="1">
      <c r="A208" s="190" t="s">
        <v>2206</v>
      </c>
      <c r="B208" s="191" t="s">
        <v>1320</v>
      </c>
      <c r="C208" s="192">
        <v>4</v>
      </c>
      <c r="D208" s="193"/>
      <c r="E208" s="1084">
        <f t="shared" si="5"/>
        <v>4</v>
      </c>
      <c r="F208" s="195" t="s">
        <v>2207</v>
      </c>
      <c r="G208" s="193">
        <v>4</v>
      </c>
      <c r="H208" s="196" t="s">
        <v>745</v>
      </c>
      <c r="I208" s="193">
        <v>2</v>
      </c>
      <c r="J208" s="196" t="s">
        <v>745</v>
      </c>
      <c r="K208" s="193">
        <v>2</v>
      </c>
      <c r="L208" s="196"/>
      <c r="M208" s="193"/>
      <c r="N208" s="196"/>
      <c r="O208" s="193"/>
      <c r="P208" s="196"/>
      <c r="Q208" s="193"/>
      <c r="R208" s="196"/>
      <c r="S208" s="193"/>
      <c r="T208" s="196"/>
      <c r="U208" s="193"/>
      <c r="V208" s="196"/>
      <c r="W208" s="193"/>
      <c r="X208" s="196"/>
      <c r="Y208" s="193"/>
      <c r="Z208" s="196"/>
      <c r="AA208" s="193"/>
      <c r="AB208" s="194"/>
    </row>
    <row r="209" spans="1:28" s="197" customFormat="1" ht="18" customHeight="1">
      <c r="A209" s="190" t="s">
        <v>2208</v>
      </c>
      <c r="B209" s="191" t="s">
        <v>1323</v>
      </c>
      <c r="C209" s="192">
        <v>6</v>
      </c>
      <c r="D209" s="193"/>
      <c r="E209" s="1084">
        <f t="shared" si="5"/>
        <v>6</v>
      </c>
      <c r="F209" s="195" t="s">
        <v>2209</v>
      </c>
      <c r="G209" s="193">
        <v>4</v>
      </c>
      <c r="H209" s="196" t="s">
        <v>1467</v>
      </c>
      <c r="I209" s="193">
        <v>2</v>
      </c>
      <c r="J209" s="196" t="s">
        <v>1468</v>
      </c>
      <c r="K209" s="193">
        <v>2</v>
      </c>
      <c r="L209" s="196"/>
      <c r="M209" s="193"/>
      <c r="N209" s="196"/>
      <c r="O209" s="193"/>
      <c r="P209" s="196"/>
      <c r="Q209" s="193"/>
      <c r="R209" s="196"/>
      <c r="S209" s="193"/>
      <c r="T209" s="196"/>
      <c r="U209" s="193"/>
      <c r="V209" s="196"/>
      <c r="W209" s="193"/>
      <c r="X209" s="196"/>
      <c r="Y209" s="193"/>
      <c r="Z209" s="196"/>
      <c r="AA209" s="193"/>
      <c r="AB209" s="194"/>
    </row>
    <row r="210" spans="1:28" s="197" customFormat="1" ht="18" customHeight="1">
      <c r="A210" s="190"/>
      <c r="B210" s="191"/>
      <c r="C210" s="192"/>
      <c r="D210" s="193"/>
      <c r="E210" s="1084">
        <f t="shared" si="5"/>
        <v>0</v>
      </c>
      <c r="F210" s="195" t="s">
        <v>1368</v>
      </c>
      <c r="G210" s="193">
        <v>2</v>
      </c>
      <c r="H210" s="196" t="s">
        <v>745</v>
      </c>
      <c r="I210" s="193">
        <v>2</v>
      </c>
      <c r="J210" s="196"/>
      <c r="K210" s="193"/>
      <c r="L210" s="196"/>
      <c r="M210" s="193"/>
      <c r="N210" s="196"/>
      <c r="O210" s="193"/>
      <c r="P210" s="196"/>
      <c r="Q210" s="193"/>
      <c r="R210" s="196"/>
      <c r="S210" s="193"/>
      <c r="T210" s="196"/>
      <c r="U210" s="193"/>
      <c r="V210" s="196"/>
      <c r="W210" s="193"/>
      <c r="X210" s="196"/>
      <c r="Y210" s="193"/>
      <c r="Z210" s="196"/>
      <c r="AA210" s="193"/>
      <c r="AB210" s="194"/>
    </row>
    <row r="211" spans="1:28" s="197" customFormat="1" ht="18" customHeight="1">
      <c r="A211" s="190" t="s">
        <v>2210</v>
      </c>
      <c r="B211" s="191" t="s">
        <v>1322</v>
      </c>
      <c r="C211" s="192">
        <v>2</v>
      </c>
      <c r="D211" s="193"/>
      <c r="E211" s="1084">
        <f t="shared" si="5"/>
        <v>2</v>
      </c>
      <c r="F211" s="195" t="s">
        <v>2211</v>
      </c>
      <c r="G211" s="193">
        <v>2</v>
      </c>
      <c r="H211" s="196" t="s">
        <v>736</v>
      </c>
      <c r="I211" s="193">
        <v>2</v>
      </c>
      <c r="J211" s="196"/>
      <c r="K211" s="193"/>
      <c r="L211" s="196"/>
      <c r="M211" s="193"/>
      <c r="N211" s="196"/>
      <c r="O211" s="193"/>
      <c r="P211" s="196"/>
      <c r="Q211" s="193"/>
      <c r="R211" s="196"/>
      <c r="S211" s="193"/>
      <c r="T211" s="196"/>
      <c r="U211" s="193"/>
      <c r="V211" s="196"/>
      <c r="W211" s="193"/>
      <c r="X211" s="196"/>
      <c r="Y211" s="193"/>
      <c r="Z211" s="196"/>
      <c r="AA211" s="193"/>
      <c r="AB211" s="194"/>
    </row>
    <row r="212" spans="1:28" s="197" customFormat="1" ht="18" customHeight="1">
      <c r="A212" s="190"/>
      <c r="B212" s="191"/>
      <c r="C212" s="192"/>
      <c r="D212" s="193"/>
      <c r="E212" s="1084">
        <f t="shared" ref="E212" si="7">SUM(C212+D212)</f>
        <v>0</v>
      </c>
      <c r="F212" s="195"/>
      <c r="G212" s="193"/>
      <c r="H212" s="196"/>
      <c r="I212" s="193"/>
      <c r="J212" s="196"/>
      <c r="K212" s="193"/>
      <c r="L212" s="196"/>
      <c r="M212" s="193"/>
      <c r="N212" s="196"/>
      <c r="O212" s="193"/>
      <c r="P212" s="196"/>
      <c r="Q212" s="193"/>
      <c r="R212" s="196"/>
      <c r="S212" s="193"/>
      <c r="T212" s="196"/>
      <c r="U212" s="193"/>
      <c r="V212" s="196"/>
      <c r="W212" s="193"/>
      <c r="X212" s="196"/>
      <c r="Y212" s="193"/>
      <c r="Z212" s="196"/>
      <c r="AA212" s="193"/>
      <c r="AB212" s="194">
        <f>I212+K212+M212+O212+Q212+S212+U212+W212+Y212+AA212</f>
        <v>0</v>
      </c>
    </row>
    <row r="213" spans="1:28" s="197" customFormat="1" ht="30" customHeight="1">
      <c r="A213" s="1604" t="s">
        <v>209</v>
      </c>
      <c r="B213" s="1604"/>
      <c r="C213" s="1605">
        <f>SUM(C5:C212)</f>
        <v>1280</v>
      </c>
      <c r="D213" s="1605">
        <f>SUM(D5:D212)</f>
        <v>0</v>
      </c>
      <c r="E213" s="1605">
        <f>SUM(E5:E212)</f>
        <v>1280</v>
      </c>
      <c r="F213" s="1604" t="s">
        <v>209</v>
      </c>
      <c r="G213" s="1606">
        <f>SUM(G5:G212)</f>
        <v>1280</v>
      </c>
      <c r="H213" s="199" t="s">
        <v>0</v>
      </c>
      <c r="I213" s="200">
        <f>SUM(I5:I212)</f>
        <v>449</v>
      </c>
      <c r="J213" s="199" t="s">
        <v>0</v>
      </c>
      <c r="K213" s="200">
        <f>SUM(K5:K212)</f>
        <v>326</v>
      </c>
      <c r="L213" s="199" t="s">
        <v>0</v>
      </c>
      <c r="M213" s="200">
        <f>SUM(M5:M212)</f>
        <v>228</v>
      </c>
      <c r="N213" s="199" t="s">
        <v>0</v>
      </c>
      <c r="O213" s="200">
        <f>SUM(O5:O212)</f>
        <v>159</v>
      </c>
      <c r="P213" s="199" t="s">
        <v>0</v>
      </c>
      <c r="Q213" s="200">
        <f>SUM(Q5:Q212)</f>
        <v>118</v>
      </c>
      <c r="R213" s="199" t="s">
        <v>0</v>
      </c>
      <c r="S213" s="200"/>
      <c r="T213" s="199" t="s">
        <v>0</v>
      </c>
      <c r="U213" s="200"/>
      <c r="V213" s="199" t="s">
        <v>0</v>
      </c>
      <c r="W213" s="200"/>
      <c r="X213" s="199" t="s">
        <v>0</v>
      </c>
      <c r="Y213" s="200"/>
      <c r="Z213" s="199" t="s">
        <v>0</v>
      </c>
      <c r="AA213" s="200"/>
      <c r="AB213" s="201" t="e">
        <f>SUM(#REF!)</f>
        <v>#REF!</v>
      </c>
    </row>
    <row r="214" spans="1:28" ht="30" customHeight="1">
      <c r="A214" s="1604"/>
      <c r="B214" s="1604"/>
      <c r="C214" s="1605"/>
      <c r="D214" s="1605"/>
      <c r="E214" s="1605"/>
      <c r="F214" s="1604"/>
      <c r="G214" s="1607"/>
      <c r="H214" s="1608">
        <f>SUM(I213+K213+M213+O213+Q213)</f>
        <v>1280</v>
      </c>
      <c r="I214" s="1609"/>
      <c r="J214" s="1609"/>
      <c r="K214" s="1609"/>
      <c r="L214" s="1609"/>
      <c r="M214" s="1609"/>
      <c r="N214" s="1609"/>
      <c r="O214" s="1609"/>
      <c r="P214" s="1609"/>
      <c r="Q214" s="1610"/>
      <c r="R214" s="1608"/>
      <c r="S214" s="1609"/>
      <c r="T214" s="1609"/>
      <c r="U214" s="1609"/>
      <c r="V214" s="1609"/>
      <c r="W214" s="1609"/>
      <c r="X214" s="1609"/>
      <c r="Y214" s="1609"/>
      <c r="Z214" s="1609"/>
      <c r="AA214" s="1610"/>
      <c r="AB214" s="202"/>
    </row>
  </sheetData>
  <sheetProtection selectLockedCells="1"/>
  <mergeCells count="19">
    <mergeCell ref="G213:G214"/>
    <mergeCell ref="R214:AA214"/>
    <mergeCell ref="R2:AA2"/>
    <mergeCell ref="AB2:AB3"/>
    <mergeCell ref="H4:Q4"/>
    <mergeCell ref="R4:AA4"/>
    <mergeCell ref="H214:Q214"/>
    <mergeCell ref="A213:B214"/>
    <mergeCell ref="C213:C214"/>
    <mergeCell ref="D213:D214"/>
    <mergeCell ref="E213:E214"/>
    <mergeCell ref="F213:F214"/>
    <mergeCell ref="A1:Q1"/>
    <mergeCell ref="A2:A3"/>
    <mergeCell ref="B2:B3"/>
    <mergeCell ref="C2:E2"/>
    <mergeCell ref="F2:F3"/>
    <mergeCell ref="G2:G3"/>
    <mergeCell ref="H2:Q2"/>
  </mergeCells>
  <printOptions horizontalCentered="1"/>
  <pageMargins left="0.25" right="0.25" top="0.75" bottom="0.75" header="0.3" footer="0.3"/>
  <pageSetup paperSize="9" scale="95"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dimension ref="A1:AA124"/>
  <sheetViews>
    <sheetView showZeros="0" topLeftCell="A70" zoomScaleSheetLayoutView="100" workbookViewId="0">
      <selection activeCell="H122" sqref="H122:I122"/>
    </sheetView>
  </sheetViews>
  <sheetFormatPr defaultRowHeight="12.75"/>
  <cols>
    <col min="1" max="1" width="3.83203125" style="223" customWidth="1"/>
    <col min="2" max="2" width="16.1640625" style="223" customWidth="1"/>
    <col min="3" max="5" width="3.33203125" style="223" customWidth="1"/>
    <col min="6" max="6" width="6.1640625" style="223" customWidth="1"/>
    <col min="7" max="8" width="3.33203125" style="223" customWidth="1"/>
    <col min="9" max="9" width="19.1640625" style="223" customWidth="1"/>
    <col min="10" max="11" width="2.83203125" style="224" customWidth="1"/>
    <col min="12" max="12" width="4.83203125" style="224" customWidth="1"/>
    <col min="13" max="13" width="14.1640625" style="224" customWidth="1"/>
    <col min="14" max="14" width="20.83203125" style="224" customWidth="1"/>
    <col min="15" max="15" width="10.1640625" style="224" customWidth="1"/>
    <col min="16" max="16" width="3" style="224" customWidth="1"/>
    <col min="17" max="17" width="3.83203125" style="224" customWidth="1"/>
    <col min="18" max="18" width="4.83203125" style="224" customWidth="1"/>
    <col min="19" max="19" width="17.1640625" style="224" customWidth="1"/>
    <col min="20" max="21" width="2.83203125" style="224" customWidth="1"/>
    <col min="22" max="22" width="4.83203125" style="224" customWidth="1"/>
    <col min="23" max="27" width="3.83203125" style="224" customWidth="1"/>
    <col min="28" max="257" width="9.33203125" style="222"/>
    <col min="258" max="258" width="3.83203125" style="222" customWidth="1"/>
    <col min="259" max="259" width="22.83203125" style="222" customWidth="1"/>
    <col min="260" max="265" width="3.33203125" style="222" customWidth="1"/>
    <col min="266" max="266" width="17.83203125" style="222" customWidth="1"/>
    <col min="267" max="268" width="2.83203125" style="222" customWidth="1"/>
    <col min="269" max="269" width="4.83203125" style="222" customWidth="1"/>
    <col min="270" max="270" width="15.83203125" style="222" customWidth="1"/>
    <col min="271" max="271" width="20.83203125" style="222" customWidth="1"/>
    <col min="272" max="272" width="14.83203125" style="222" customWidth="1"/>
    <col min="273" max="274" width="2.83203125" style="222" customWidth="1"/>
    <col min="275" max="275" width="4.83203125" style="222" customWidth="1"/>
    <col min="276" max="276" width="24.83203125" style="222" customWidth="1"/>
    <col min="277" max="278" width="2.83203125" style="222" customWidth="1"/>
    <col min="279" max="280" width="4.83203125" style="222" customWidth="1"/>
    <col min="281" max="283" width="3.83203125" style="222" customWidth="1"/>
    <col min="284" max="513" width="9.33203125" style="222"/>
    <col min="514" max="514" width="3.83203125" style="222" customWidth="1"/>
    <col min="515" max="515" width="22.83203125" style="222" customWidth="1"/>
    <col min="516" max="521" width="3.33203125" style="222" customWidth="1"/>
    <col min="522" max="522" width="17.83203125" style="222" customWidth="1"/>
    <col min="523" max="524" width="2.83203125" style="222" customWidth="1"/>
    <col min="525" max="525" width="4.83203125" style="222" customWidth="1"/>
    <col min="526" max="526" width="15.83203125" style="222" customWidth="1"/>
    <col min="527" max="527" width="20.83203125" style="222" customWidth="1"/>
    <col min="528" max="528" width="14.83203125" style="222" customWidth="1"/>
    <col min="529" max="530" width="2.83203125" style="222" customWidth="1"/>
    <col min="531" max="531" width="4.83203125" style="222" customWidth="1"/>
    <col min="532" max="532" width="24.83203125" style="222" customWidth="1"/>
    <col min="533" max="534" width="2.83203125" style="222" customWidth="1"/>
    <col min="535" max="536" width="4.83203125" style="222" customWidth="1"/>
    <col min="537" max="539" width="3.83203125" style="222" customWidth="1"/>
    <col min="540" max="769" width="9.33203125" style="222"/>
    <col min="770" max="770" width="3.83203125" style="222" customWidth="1"/>
    <col min="771" max="771" width="22.83203125" style="222" customWidth="1"/>
    <col min="772" max="777" width="3.33203125" style="222" customWidth="1"/>
    <col min="778" max="778" width="17.83203125" style="222" customWidth="1"/>
    <col min="779" max="780" width="2.83203125" style="222" customWidth="1"/>
    <col min="781" max="781" width="4.83203125" style="222" customWidth="1"/>
    <col min="782" max="782" width="15.83203125" style="222" customWidth="1"/>
    <col min="783" max="783" width="20.83203125" style="222" customWidth="1"/>
    <col min="784" max="784" width="14.83203125" style="222" customWidth="1"/>
    <col min="785" max="786" width="2.83203125" style="222" customWidth="1"/>
    <col min="787" max="787" width="4.83203125" style="222" customWidth="1"/>
    <col min="788" max="788" width="24.83203125" style="222" customWidth="1"/>
    <col min="789" max="790" width="2.83203125" style="222" customWidth="1"/>
    <col min="791" max="792" width="4.83203125" style="222" customWidth="1"/>
    <col min="793" max="795" width="3.83203125" style="222" customWidth="1"/>
    <col min="796" max="1025" width="9.33203125" style="222"/>
    <col min="1026" max="1026" width="3.83203125" style="222" customWidth="1"/>
    <col min="1027" max="1027" width="22.83203125" style="222" customWidth="1"/>
    <col min="1028" max="1033" width="3.33203125" style="222" customWidth="1"/>
    <col min="1034" max="1034" width="17.83203125" style="222" customWidth="1"/>
    <col min="1035" max="1036" width="2.83203125" style="222" customWidth="1"/>
    <col min="1037" max="1037" width="4.83203125" style="222" customWidth="1"/>
    <col min="1038" max="1038" width="15.83203125" style="222" customWidth="1"/>
    <col min="1039" max="1039" width="20.83203125" style="222" customWidth="1"/>
    <col min="1040" max="1040" width="14.83203125" style="222" customWidth="1"/>
    <col min="1041" max="1042" width="2.83203125" style="222" customWidth="1"/>
    <col min="1043" max="1043" width="4.83203125" style="222" customWidth="1"/>
    <col min="1044" max="1044" width="24.83203125" style="222" customWidth="1"/>
    <col min="1045" max="1046" width="2.83203125" style="222" customWidth="1"/>
    <col min="1047" max="1048" width="4.83203125" style="222" customWidth="1"/>
    <col min="1049" max="1051" width="3.83203125" style="222" customWidth="1"/>
    <col min="1052" max="1281" width="9.33203125" style="222"/>
    <col min="1282" max="1282" width="3.83203125" style="222" customWidth="1"/>
    <col min="1283" max="1283" width="22.83203125" style="222" customWidth="1"/>
    <col min="1284" max="1289" width="3.33203125" style="222" customWidth="1"/>
    <col min="1290" max="1290" width="17.83203125" style="222" customWidth="1"/>
    <col min="1291" max="1292" width="2.83203125" style="222" customWidth="1"/>
    <col min="1293" max="1293" width="4.83203125" style="222" customWidth="1"/>
    <col min="1294" max="1294" width="15.83203125" style="222" customWidth="1"/>
    <col min="1295" max="1295" width="20.83203125" style="222" customWidth="1"/>
    <col min="1296" max="1296" width="14.83203125" style="222" customWidth="1"/>
    <col min="1297" max="1298" width="2.83203125" style="222" customWidth="1"/>
    <col min="1299" max="1299" width="4.83203125" style="222" customWidth="1"/>
    <col min="1300" max="1300" width="24.83203125" style="222" customWidth="1"/>
    <col min="1301" max="1302" width="2.83203125" style="222" customWidth="1"/>
    <col min="1303" max="1304" width="4.83203125" style="222" customWidth="1"/>
    <col min="1305" max="1307" width="3.83203125" style="222" customWidth="1"/>
    <col min="1308" max="1537" width="9.33203125" style="222"/>
    <col min="1538" max="1538" width="3.83203125" style="222" customWidth="1"/>
    <col min="1539" max="1539" width="22.83203125" style="222" customWidth="1"/>
    <col min="1540" max="1545" width="3.33203125" style="222" customWidth="1"/>
    <col min="1546" max="1546" width="17.83203125" style="222" customWidth="1"/>
    <col min="1547" max="1548" width="2.83203125" style="222" customWidth="1"/>
    <col min="1549" max="1549" width="4.83203125" style="222" customWidth="1"/>
    <col min="1550" max="1550" width="15.83203125" style="222" customWidth="1"/>
    <col min="1551" max="1551" width="20.83203125" style="222" customWidth="1"/>
    <col min="1552" max="1552" width="14.83203125" style="222" customWidth="1"/>
    <col min="1553" max="1554" width="2.83203125" style="222" customWidth="1"/>
    <col min="1555" max="1555" width="4.83203125" style="222" customWidth="1"/>
    <col min="1556" max="1556" width="24.83203125" style="222" customWidth="1"/>
    <col min="1557" max="1558" width="2.83203125" style="222" customWidth="1"/>
    <col min="1559" max="1560" width="4.83203125" style="222" customWidth="1"/>
    <col min="1561" max="1563" width="3.83203125" style="222" customWidth="1"/>
    <col min="1564" max="1793" width="9.33203125" style="222"/>
    <col min="1794" max="1794" width="3.83203125" style="222" customWidth="1"/>
    <col min="1795" max="1795" width="22.83203125" style="222" customWidth="1"/>
    <col min="1796" max="1801" width="3.33203125" style="222" customWidth="1"/>
    <col min="1802" max="1802" width="17.83203125" style="222" customWidth="1"/>
    <col min="1803" max="1804" width="2.83203125" style="222" customWidth="1"/>
    <col min="1805" max="1805" width="4.83203125" style="222" customWidth="1"/>
    <col min="1806" max="1806" width="15.83203125" style="222" customWidth="1"/>
    <col min="1807" max="1807" width="20.83203125" style="222" customWidth="1"/>
    <col min="1808" max="1808" width="14.83203125" style="222" customWidth="1"/>
    <col min="1809" max="1810" width="2.83203125" style="222" customWidth="1"/>
    <col min="1811" max="1811" width="4.83203125" style="222" customWidth="1"/>
    <col min="1812" max="1812" width="24.83203125" style="222" customWidth="1"/>
    <col min="1813" max="1814" width="2.83203125" style="222" customWidth="1"/>
    <col min="1815" max="1816" width="4.83203125" style="222" customWidth="1"/>
    <col min="1817" max="1819" width="3.83203125" style="222" customWidth="1"/>
    <col min="1820" max="2049" width="9.33203125" style="222"/>
    <col min="2050" max="2050" width="3.83203125" style="222" customWidth="1"/>
    <col min="2051" max="2051" width="22.83203125" style="222" customWidth="1"/>
    <col min="2052" max="2057" width="3.33203125" style="222" customWidth="1"/>
    <col min="2058" max="2058" width="17.83203125" style="222" customWidth="1"/>
    <col min="2059" max="2060" width="2.83203125" style="222" customWidth="1"/>
    <col min="2061" max="2061" width="4.83203125" style="222" customWidth="1"/>
    <col min="2062" max="2062" width="15.83203125" style="222" customWidth="1"/>
    <col min="2063" max="2063" width="20.83203125" style="222" customWidth="1"/>
    <col min="2064" max="2064" width="14.83203125" style="222" customWidth="1"/>
    <col min="2065" max="2066" width="2.83203125" style="222" customWidth="1"/>
    <col min="2067" max="2067" width="4.83203125" style="222" customWidth="1"/>
    <col min="2068" max="2068" width="24.83203125" style="222" customWidth="1"/>
    <col min="2069" max="2070" width="2.83203125" style="222" customWidth="1"/>
    <col min="2071" max="2072" width="4.83203125" style="222" customWidth="1"/>
    <col min="2073" max="2075" width="3.83203125" style="222" customWidth="1"/>
    <col min="2076" max="2305" width="9.33203125" style="222"/>
    <col min="2306" max="2306" width="3.83203125" style="222" customWidth="1"/>
    <col min="2307" max="2307" width="22.83203125" style="222" customWidth="1"/>
    <col min="2308" max="2313" width="3.33203125" style="222" customWidth="1"/>
    <col min="2314" max="2314" width="17.83203125" style="222" customWidth="1"/>
    <col min="2315" max="2316" width="2.83203125" style="222" customWidth="1"/>
    <col min="2317" max="2317" width="4.83203125" style="222" customWidth="1"/>
    <col min="2318" max="2318" width="15.83203125" style="222" customWidth="1"/>
    <col min="2319" max="2319" width="20.83203125" style="222" customWidth="1"/>
    <col min="2320" max="2320" width="14.83203125" style="222" customWidth="1"/>
    <col min="2321" max="2322" width="2.83203125" style="222" customWidth="1"/>
    <col min="2323" max="2323" width="4.83203125" style="222" customWidth="1"/>
    <col min="2324" max="2324" width="24.83203125" style="222" customWidth="1"/>
    <col min="2325" max="2326" width="2.83203125" style="222" customWidth="1"/>
    <col min="2327" max="2328" width="4.83203125" style="222" customWidth="1"/>
    <col min="2329" max="2331" width="3.83203125" style="222" customWidth="1"/>
    <col min="2332" max="2561" width="9.33203125" style="222"/>
    <col min="2562" max="2562" width="3.83203125" style="222" customWidth="1"/>
    <col min="2563" max="2563" width="22.83203125" style="222" customWidth="1"/>
    <col min="2564" max="2569" width="3.33203125" style="222" customWidth="1"/>
    <col min="2570" max="2570" width="17.83203125" style="222" customWidth="1"/>
    <col min="2571" max="2572" width="2.83203125" style="222" customWidth="1"/>
    <col min="2573" max="2573" width="4.83203125" style="222" customWidth="1"/>
    <col min="2574" max="2574" width="15.83203125" style="222" customWidth="1"/>
    <col min="2575" max="2575" width="20.83203125" style="222" customWidth="1"/>
    <col min="2576" max="2576" width="14.83203125" style="222" customWidth="1"/>
    <col min="2577" max="2578" width="2.83203125" style="222" customWidth="1"/>
    <col min="2579" max="2579" width="4.83203125" style="222" customWidth="1"/>
    <col min="2580" max="2580" width="24.83203125" style="222" customWidth="1"/>
    <col min="2581" max="2582" width="2.83203125" style="222" customWidth="1"/>
    <col min="2583" max="2584" width="4.83203125" style="222" customWidth="1"/>
    <col min="2585" max="2587" width="3.83203125" style="222" customWidth="1"/>
    <col min="2588" max="2817" width="9.33203125" style="222"/>
    <col min="2818" max="2818" width="3.83203125" style="222" customWidth="1"/>
    <col min="2819" max="2819" width="22.83203125" style="222" customWidth="1"/>
    <col min="2820" max="2825" width="3.33203125" style="222" customWidth="1"/>
    <col min="2826" max="2826" width="17.83203125" style="222" customWidth="1"/>
    <col min="2827" max="2828" width="2.83203125" style="222" customWidth="1"/>
    <col min="2829" max="2829" width="4.83203125" style="222" customWidth="1"/>
    <col min="2830" max="2830" width="15.83203125" style="222" customWidth="1"/>
    <col min="2831" max="2831" width="20.83203125" style="222" customWidth="1"/>
    <col min="2832" max="2832" width="14.83203125" style="222" customWidth="1"/>
    <col min="2833" max="2834" width="2.83203125" style="222" customWidth="1"/>
    <col min="2835" max="2835" width="4.83203125" style="222" customWidth="1"/>
    <col min="2836" max="2836" width="24.83203125" style="222" customWidth="1"/>
    <col min="2837" max="2838" width="2.83203125" style="222" customWidth="1"/>
    <col min="2839" max="2840" width="4.83203125" style="222" customWidth="1"/>
    <col min="2841" max="2843" width="3.83203125" style="222" customWidth="1"/>
    <col min="2844" max="3073" width="9.33203125" style="222"/>
    <col min="3074" max="3074" width="3.83203125" style="222" customWidth="1"/>
    <col min="3075" max="3075" width="22.83203125" style="222" customWidth="1"/>
    <col min="3076" max="3081" width="3.33203125" style="222" customWidth="1"/>
    <col min="3082" max="3082" width="17.83203125" style="222" customWidth="1"/>
    <col min="3083" max="3084" width="2.83203125" style="222" customWidth="1"/>
    <col min="3085" max="3085" width="4.83203125" style="222" customWidth="1"/>
    <col min="3086" max="3086" width="15.83203125" style="222" customWidth="1"/>
    <col min="3087" max="3087" width="20.83203125" style="222" customWidth="1"/>
    <col min="3088" max="3088" width="14.83203125" style="222" customWidth="1"/>
    <col min="3089" max="3090" width="2.83203125" style="222" customWidth="1"/>
    <col min="3091" max="3091" width="4.83203125" style="222" customWidth="1"/>
    <col min="3092" max="3092" width="24.83203125" style="222" customWidth="1"/>
    <col min="3093" max="3094" width="2.83203125" style="222" customWidth="1"/>
    <col min="3095" max="3096" width="4.83203125" style="222" customWidth="1"/>
    <col min="3097" max="3099" width="3.83203125" style="222" customWidth="1"/>
    <col min="3100" max="3329" width="9.33203125" style="222"/>
    <col min="3330" max="3330" width="3.83203125" style="222" customWidth="1"/>
    <col min="3331" max="3331" width="22.83203125" style="222" customWidth="1"/>
    <col min="3332" max="3337" width="3.33203125" style="222" customWidth="1"/>
    <col min="3338" max="3338" width="17.83203125" style="222" customWidth="1"/>
    <col min="3339" max="3340" width="2.83203125" style="222" customWidth="1"/>
    <col min="3341" max="3341" width="4.83203125" style="222" customWidth="1"/>
    <col min="3342" max="3342" width="15.83203125" style="222" customWidth="1"/>
    <col min="3343" max="3343" width="20.83203125" style="222" customWidth="1"/>
    <col min="3344" max="3344" width="14.83203125" style="222" customWidth="1"/>
    <col min="3345" max="3346" width="2.83203125" style="222" customWidth="1"/>
    <col min="3347" max="3347" width="4.83203125" style="222" customWidth="1"/>
    <col min="3348" max="3348" width="24.83203125" style="222" customWidth="1"/>
    <col min="3349" max="3350" width="2.83203125" style="222" customWidth="1"/>
    <col min="3351" max="3352" width="4.83203125" style="222" customWidth="1"/>
    <col min="3353" max="3355" width="3.83203125" style="222" customWidth="1"/>
    <col min="3356" max="3585" width="9.33203125" style="222"/>
    <col min="3586" max="3586" width="3.83203125" style="222" customWidth="1"/>
    <col min="3587" max="3587" width="22.83203125" style="222" customWidth="1"/>
    <col min="3588" max="3593" width="3.33203125" style="222" customWidth="1"/>
    <col min="3594" max="3594" width="17.83203125" style="222" customWidth="1"/>
    <col min="3595" max="3596" width="2.83203125" style="222" customWidth="1"/>
    <col min="3597" max="3597" width="4.83203125" style="222" customWidth="1"/>
    <col min="3598" max="3598" width="15.83203125" style="222" customWidth="1"/>
    <col min="3599" max="3599" width="20.83203125" style="222" customWidth="1"/>
    <col min="3600" max="3600" width="14.83203125" style="222" customWidth="1"/>
    <col min="3601" max="3602" width="2.83203125" style="222" customWidth="1"/>
    <col min="3603" max="3603" width="4.83203125" style="222" customWidth="1"/>
    <col min="3604" max="3604" width="24.83203125" style="222" customWidth="1"/>
    <col min="3605" max="3606" width="2.83203125" style="222" customWidth="1"/>
    <col min="3607" max="3608" width="4.83203125" style="222" customWidth="1"/>
    <col min="3609" max="3611" width="3.83203125" style="222" customWidth="1"/>
    <col min="3612" max="3841" width="9.33203125" style="222"/>
    <col min="3842" max="3842" width="3.83203125" style="222" customWidth="1"/>
    <col min="3843" max="3843" width="22.83203125" style="222" customWidth="1"/>
    <col min="3844" max="3849" width="3.33203125" style="222" customWidth="1"/>
    <col min="3850" max="3850" width="17.83203125" style="222" customWidth="1"/>
    <col min="3851" max="3852" width="2.83203125" style="222" customWidth="1"/>
    <col min="3853" max="3853" width="4.83203125" style="222" customWidth="1"/>
    <col min="3854" max="3854" width="15.83203125" style="222" customWidth="1"/>
    <col min="3855" max="3855" width="20.83203125" style="222" customWidth="1"/>
    <col min="3856" max="3856" width="14.83203125" style="222" customWidth="1"/>
    <col min="3857" max="3858" width="2.83203125" style="222" customWidth="1"/>
    <col min="3859" max="3859" width="4.83203125" style="222" customWidth="1"/>
    <col min="3860" max="3860" width="24.83203125" style="222" customWidth="1"/>
    <col min="3861" max="3862" width="2.83203125" style="222" customWidth="1"/>
    <col min="3863" max="3864" width="4.83203125" style="222" customWidth="1"/>
    <col min="3865" max="3867" width="3.83203125" style="222" customWidth="1"/>
    <col min="3868" max="4097" width="9.33203125" style="222"/>
    <col min="4098" max="4098" width="3.83203125" style="222" customWidth="1"/>
    <col min="4099" max="4099" width="22.83203125" style="222" customWidth="1"/>
    <col min="4100" max="4105" width="3.33203125" style="222" customWidth="1"/>
    <col min="4106" max="4106" width="17.83203125" style="222" customWidth="1"/>
    <col min="4107" max="4108" width="2.83203125" style="222" customWidth="1"/>
    <col min="4109" max="4109" width="4.83203125" style="222" customWidth="1"/>
    <col min="4110" max="4110" width="15.83203125" style="222" customWidth="1"/>
    <col min="4111" max="4111" width="20.83203125" style="222" customWidth="1"/>
    <col min="4112" max="4112" width="14.83203125" style="222" customWidth="1"/>
    <col min="4113" max="4114" width="2.83203125" style="222" customWidth="1"/>
    <col min="4115" max="4115" width="4.83203125" style="222" customWidth="1"/>
    <col min="4116" max="4116" width="24.83203125" style="222" customWidth="1"/>
    <col min="4117" max="4118" width="2.83203125" style="222" customWidth="1"/>
    <col min="4119" max="4120" width="4.83203125" style="222" customWidth="1"/>
    <col min="4121" max="4123" width="3.83203125" style="222" customWidth="1"/>
    <col min="4124" max="4353" width="9.33203125" style="222"/>
    <col min="4354" max="4354" width="3.83203125" style="222" customWidth="1"/>
    <col min="4355" max="4355" width="22.83203125" style="222" customWidth="1"/>
    <col min="4356" max="4361" width="3.33203125" style="222" customWidth="1"/>
    <col min="4362" max="4362" width="17.83203125" style="222" customWidth="1"/>
    <col min="4363" max="4364" width="2.83203125" style="222" customWidth="1"/>
    <col min="4365" max="4365" width="4.83203125" style="222" customWidth="1"/>
    <col min="4366" max="4366" width="15.83203125" style="222" customWidth="1"/>
    <col min="4367" max="4367" width="20.83203125" style="222" customWidth="1"/>
    <col min="4368" max="4368" width="14.83203125" style="222" customWidth="1"/>
    <col min="4369" max="4370" width="2.83203125" style="222" customWidth="1"/>
    <col min="4371" max="4371" width="4.83203125" style="222" customWidth="1"/>
    <col min="4372" max="4372" width="24.83203125" style="222" customWidth="1"/>
    <col min="4373" max="4374" width="2.83203125" style="222" customWidth="1"/>
    <col min="4375" max="4376" width="4.83203125" style="222" customWidth="1"/>
    <col min="4377" max="4379" width="3.83203125" style="222" customWidth="1"/>
    <col min="4380" max="4609" width="9.33203125" style="222"/>
    <col min="4610" max="4610" width="3.83203125" style="222" customWidth="1"/>
    <col min="4611" max="4611" width="22.83203125" style="222" customWidth="1"/>
    <col min="4612" max="4617" width="3.33203125" style="222" customWidth="1"/>
    <col min="4618" max="4618" width="17.83203125" style="222" customWidth="1"/>
    <col min="4619" max="4620" width="2.83203125" style="222" customWidth="1"/>
    <col min="4621" max="4621" width="4.83203125" style="222" customWidth="1"/>
    <col min="4622" max="4622" width="15.83203125" style="222" customWidth="1"/>
    <col min="4623" max="4623" width="20.83203125" style="222" customWidth="1"/>
    <col min="4624" max="4624" width="14.83203125" style="222" customWidth="1"/>
    <col min="4625" max="4626" width="2.83203125" style="222" customWidth="1"/>
    <col min="4627" max="4627" width="4.83203125" style="222" customWidth="1"/>
    <col min="4628" max="4628" width="24.83203125" style="222" customWidth="1"/>
    <col min="4629" max="4630" width="2.83203125" style="222" customWidth="1"/>
    <col min="4631" max="4632" width="4.83203125" style="222" customWidth="1"/>
    <col min="4633" max="4635" width="3.83203125" style="222" customWidth="1"/>
    <col min="4636" max="4865" width="9.33203125" style="222"/>
    <col min="4866" max="4866" width="3.83203125" style="222" customWidth="1"/>
    <col min="4867" max="4867" width="22.83203125" style="222" customWidth="1"/>
    <col min="4868" max="4873" width="3.33203125" style="222" customWidth="1"/>
    <col min="4874" max="4874" width="17.83203125" style="222" customWidth="1"/>
    <col min="4875" max="4876" width="2.83203125" style="222" customWidth="1"/>
    <col min="4877" max="4877" width="4.83203125" style="222" customWidth="1"/>
    <col min="4878" max="4878" width="15.83203125" style="222" customWidth="1"/>
    <col min="4879" max="4879" width="20.83203125" style="222" customWidth="1"/>
    <col min="4880" max="4880" width="14.83203125" style="222" customWidth="1"/>
    <col min="4881" max="4882" width="2.83203125" style="222" customWidth="1"/>
    <col min="4883" max="4883" width="4.83203125" style="222" customWidth="1"/>
    <col min="4884" max="4884" width="24.83203125" style="222" customWidth="1"/>
    <col min="4885" max="4886" width="2.83203125" style="222" customWidth="1"/>
    <col min="4887" max="4888" width="4.83203125" style="222" customWidth="1"/>
    <col min="4889" max="4891" width="3.83203125" style="222" customWidth="1"/>
    <col min="4892" max="5121" width="9.33203125" style="222"/>
    <col min="5122" max="5122" width="3.83203125" style="222" customWidth="1"/>
    <col min="5123" max="5123" width="22.83203125" style="222" customWidth="1"/>
    <col min="5124" max="5129" width="3.33203125" style="222" customWidth="1"/>
    <col min="5130" max="5130" width="17.83203125" style="222" customWidth="1"/>
    <col min="5131" max="5132" width="2.83203125" style="222" customWidth="1"/>
    <col min="5133" max="5133" width="4.83203125" style="222" customWidth="1"/>
    <col min="5134" max="5134" width="15.83203125" style="222" customWidth="1"/>
    <col min="5135" max="5135" width="20.83203125" style="222" customWidth="1"/>
    <col min="5136" max="5136" width="14.83203125" style="222" customWidth="1"/>
    <col min="5137" max="5138" width="2.83203125" style="222" customWidth="1"/>
    <col min="5139" max="5139" width="4.83203125" style="222" customWidth="1"/>
    <col min="5140" max="5140" width="24.83203125" style="222" customWidth="1"/>
    <col min="5141" max="5142" width="2.83203125" style="222" customWidth="1"/>
    <col min="5143" max="5144" width="4.83203125" style="222" customWidth="1"/>
    <col min="5145" max="5147" width="3.83203125" style="222" customWidth="1"/>
    <col min="5148" max="5377" width="9.33203125" style="222"/>
    <col min="5378" max="5378" width="3.83203125" style="222" customWidth="1"/>
    <col min="5379" max="5379" width="22.83203125" style="222" customWidth="1"/>
    <col min="5380" max="5385" width="3.33203125" style="222" customWidth="1"/>
    <col min="5386" max="5386" width="17.83203125" style="222" customWidth="1"/>
    <col min="5387" max="5388" width="2.83203125" style="222" customWidth="1"/>
    <col min="5389" max="5389" width="4.83203125" style="222" customWidth="1"/>
    <col min="5390" max="5390" width="15.83203125" style="222" customWidth="1"/>
    <col min="5391" max="5391" width="20.83203125" style="222" customWidth="1"/>
    <col min="5392" max="5392" width="14.83203125" style="222" customWidth="1"/>
    <col min="5393" max="5394" width="2.83203125" style="222" customWidth="1"/>
    <col min="5395" max="5395" width="4.83203125" style="222" customWidth="1"/>
    <col min="5396" max="5396" width="24.83203125" style="222" customWidth="1"/>
    <col min="5397" max="5398" width="2.83203125" style="222" customWidth="1"/>
    <col min="5399" max="5400" width="4.83203125" style="222" customWidth="1"/>
    <col min="5401" max="5403" width="3.83203125" style="222" customWidth="1"/>
    <col min="5404" max="5633" width="9.33203125" style="222"/>
    <col min="5634" max="5634" width="3.83203125" style="222" customWidth="1"/>
    <col min="5635" max="5635" width="22.83203125" style="222" customWidth="1"/>
    <col min="5636" max="5641" width="3.33203125" style="222" customWidth="1"/>
    <col min="5642" max="5642" width="17.83203125" style="222" customWidth="1"/>
    <col min="5643" max="5644" width="2.83203125" style="222" customWidth="1"/>
    <col min="5645" max="5645" width="4.83203125" style="222" customWidth="1"/>
    <col min="5646" max="5646" width="15.83203125" style="222" customWidth="1"/>
    <col min="5647" max="5647" width="20.83203125" style="222" customWidth="1"/>
    <col min="5648" max="5648" width="14.83203125" style="222" customWidth="1"/>
    <col min="5649" max="5650" width="2.83203125" style="222" customWidth="1"/>
    <col min="5651" max="5651" width="4.83203125" style="222" customWidth="1"/>
    <col min="5652" max="5652" width="24.83203125" style="222" customWidth="1"/>
    <col min="5653" max="5654" width="2.83203125" style="222" customWidth="1"/>
    <col min="5655" max="5656" width="4.83203125" style="222" customWidth="1"/>
    <col min="5657" max="5659" width="3.83203125" style="222" customWidth="1"/>
    <col min="5660" max="5889" width="9.33203125" style="222"/>
    <col min="5890" max="5890" width="3.83203125" style="222" customWidth="1"/>
    <col min="5891" max="5891" width="22.83203125" style="222" customWidth="1"/>
    <col min="5892" max="5897" width="3.33203125" style="222" customWidth="1"/>
    <col min="5898" max="5898" width="17.83203125" style="222" customWidth="1"/>
    <col min="5899" max="5900" width="2.83203125" style="222" customWidth="1"/>
    <col min="5901" max="5901" width="4.83203125" style="222" customWidth="1"/>
    <col min="5902" max="5902" width="15.83203125" style="222" customWidth="1"/>
    <col min="5903" max="5903" width="20.83203125" style="222" customWidth="1"/>
    <col min="5904" max="5904" width="14.83203125" style="222" customWidth="1"/>
    <col min="5905" max="5906" width="2.83203125" style="222" customWidth="1"/>
    <col min="5907" max="5907" width="4.83203125" style="222" customWidth="1"/>
    <col min="5908" max="5908" width="24.83203125" style="222" customWidth="1"/>
    <col min="5909" max="5910" width="2.83203125" style="222" customWidth="1"/>
    <col min="5911" max="5912" width="4.83203125" style="222" customWidth="1"/>
    <col min="5913" max="5915" width="3.83203125" style="222" customWidth="1"/>
    <col min="5916" max="6145" width="9.33203125" style="222"/>
    <col min="6146" max="6146" width="3.83203125" style="222" customWidth="1"/>
    <col min="6147" max="6147" width="22.83203125" style="222" customWidth="1"/>
    <col min="6148" max="6153" width="3.33203125" style="222" customWidth="1"/>
    <col min="6154" max="6154" width="17.83203125" style="222" customWidth="1"/>
    <col min="6155" max="6156" width="2.83203125" style="222" customWidth="1"/>
    <col min="6157" max="6157" width="4.83203125" style="222" customWidth="1"/>
    <col min="6158" max="6158" width="15.83203125" style="222" customWidth="1"/>
    <col min="6159" max="6159" width="20.83203125" style="222" customWidth="1"/>
    <col min="6160" max="6160" width="14.83203125" style="222" customWidth="1"/>
    <col min="6161" max="6162" width="2.83203125" style="222" customWidth="1"/>
    <col min="6163" max="6163" width="4.83203125" style="222" customWidth="1"/>
    <col min="6164" max="6164" width="24.83203125" style="222" customWidth="1"/>
    <col min="6165" max="6166" width="2.83203125" style="222" customWidth="1"/>
    <col min="6167" max="6168" width="4.83203125" style="222" customWidth="1"/>
    <col min="6169" max="6171" width="3.83203125" style="222" customWidth="1"/>
    <col min="6172" max="6401" width="9.33203125" style="222"/>
    <col min="6402" max="6402" width="3.83203125" style="222" customWidth="1"/>
    <col min="6403" max="6403" width="22.83203125" style="222" customWidth="1"/>
    <col min="6404" max="6409" width="3.33203125" style="222" customWidth="1"/>
    <col min="6410" max="6410" width="17.83203125" style="222" customWidth="1"/>
    <col min="6411" max="6412" width="2.83203125" style="222" customWidth="1"/>
    <col min="6413" max="6413" width="4.83203125" style="222" customWidth="1"/>
    <col min="6414" max="6414" width="15.83203125" style="222" customWidth="1"/>
    <col min="6415" max="6415" width="20.83203125" style="222" customWidth="1"/>
    <col min="6416" max="6416" width="14.83203125" style="222" customWidth="1"/>
    <col min="6417" max="6418" width="2.83203125" style="222" customWidth="1"/>
    <col min="6419" max="6419" width="4.83203125" style="222" customWidth="1"/>
    <col min="6420" max="6420" width="24.83203125" style="222" customWidth="1"/>
    <col min="6421" max="6422" width="2.83203125" style="222" customWidth="1"/>
    <col min="6423" max="6424" width="4.83203125" style="222" customWidth="1"/>
    <col min="6425" max="6427" width="3.83203125" style="222" customWidth="1"/>
    <col min="6428" max="6657" width="9.33203125" style="222"/>
    <col min="6658" max="6658" width="3.83203125" style="222" customWidth="1"/>
    <col min="6659" max="6659" width="22.83203125" style="222" customWidth="1"/>
    <col min="6660" max="6665" width="3.33203125" style="222" customWidth="1"/>
    <col min="6666" max="6666" width="17.83203125" style="222" customWidth="1"/>
    <col min="6667" max="6668" width="2.83203125" style="222" customWidth="1"/>
    <col min="6669" max="6669" width="4.83203125" style="222" customWidth="1"/>
    <col min="6670" max="6670" width="15.83203125" style="222" customWidth="1"/>
    <col min="6671" max="6671" width="20.83203125" style="222" customWidth="1"/>
    <col min="6672" max="6672" width="14.83203125" style="222" customWidth="1"/>
    <col min="6673" max="6674" width="2.83203125" style="222" customWidth="1"/>
    <col min="6675" max="6675" width="4.83203125" style="222" customWidth="1"/>
    <col min="6676" max="6676" width="24.83203125" style="222" customWidth="1"/>
    <col min="6677" max="6678" width="2.83203125" style="222" customWidth="1"/>
    <col min="6679" max="6680" width="4.83203125" style="222" customWidth="1"/>
    <col min="6681" max="6683" width="3.83203125" style="222" customWidth="1"/>
    <col min="6684" max="6913" width="9.33203125" style="222"/>
    <col min="6914" max="6914" width="3.83203125" style="222" customWidth="1"/>
    <col min="6915" max="6915" width="22.83203125" style="222" customWidth="1"/>
    <col min="6916" max="6921" width="3.33203125" style="222" customWidth="1"/>
    <col min="6922" max="6922" width="17.83203125" style="222" customWidth="1"/>
    <col min="6923" max="6924" width="2.83203125" style="222" customWidth="1"/>
    <col min="6925" max="6925" width="4.83203125" style="222" customWidth="1"/>
    <col min="6926" max="6926" width="15.83203125" style="222" customWidth="1"/>
    <col min="6927" max="6927" width="20.83203125" style="222" customWidth="1"/>
    <col min="6928" max="6928" width="14.83203125" style="222" customWidth="1"/>
    <col min="6929" max="6930" width="2.83203125" style="222" customWidth="1"/>
    <col min="6931" max="6931" width="4.83203125" style="222" customWidth="1"/>
    <col min="6932" max="6932" width="24.83203125" style="222" customWidth="1"/>
    <col min="6933" max="6934" width="2.83203125" style="222" customWidth="1"/>
    <col min="6935" max="6936" width="4.83203125" style="222" customWidth="1"/>
    <col min="6937" max="6939" width="3.83203125" style="222" customWidth="1"/>
    <col min="6940" max="7169" width="9.33203125" style="222"/>
    <col min="7170" max="7170" width="3.83203125" style="222" customWidth="1"/>
    <col min="7171" max="7171" width="22.83203125" style="222" customWidth="1"/>
    <col min="7172" max="7177" width="3.33203125" style="222" customWidth="1"/>
    <col min="7178" max="7178" width="17.83203125" style="222" customWidth="1"/>
    <col min="7179" max="7180" width="2.83203125" style="222" customWidth="1"/>
    <col min="7181" max="7181" width="4.83203125" style="222" customWidth="1"/>
    <col min="7182" max="7182" width="15.83203125" style="222" customWidth="1"/>
    <col min="7183" max="7183" width="20.83203125" style="222" customWidth="1"/>
    <col min="7184" max="7184" width="14.83203125" style="222" customWidth="1"/>
    <col min="7185" max="7186" width="2.83203125" style="222" customWidth="1"/>
    <col min="7187" max="7187" width="4.83203125" style="222" customWidth="1"/>
    <col min="7188" max="7188" width="24.83203125" style="222" customWidth="1"/>
    <col min="7189" max="7190" width="2.83203125" style="222" customWidth="1"/>
    <col min="7191" max="7192" width="4.83203125" style="222" customWidth="1"/>
    <col min="7193" max="7195" width="3.83203125" style="222" customWidth="1"/>
    <col min="7196" max="7425" width="9.33203125" style="222"/>
    <col min="7426" max="7426" width="3.83203125" style="222" customWidth="1"/>
    <col min="7427" max="7427" width="22.83203125" style="222" customWidth="1"/>
    <col min="7428" max="7433" width="3.33203125" style="222" customWidth="1"/>
    <col min="7434" max="7434" width="17.83203125" style="222" customWidth="1"/>
    <col min="7435" max="7436" width="2.83203125" style="222" customWidth="1"/>
    <col min="7437" max="7437" width="4.83203125" style="222" customWidth="1"/>
    <col min="7438" max="7438" width="15.83203125" style="222" customWidth="1"/>
    <col min="7439" max="7439" width="20.83203125" style="222" customWidth="1"/>
    <col min="7440" max="7440" width="14.83203125" style="222" customWidth="1"/>
    <col min="7441" max="7442" width="2.83203125" style="222" customWidth="1"/>
    <col min="7443" max="7443" width="4.83203125" style="222" customWidth="1"/>
    <col min="7444" max="7444" width="24.83203125" style="222" customWidth="1"/>
    <col min="7445" max="7446" width="2.83203125" style="222" customWidth="1"/>
    <col min="7447" max="7448" width="4.83203125" style="222" customWidth="1"/>
    <col min="7449" max="7451" width="3.83203125" style="222" customWidth="1"/>
    <col min="7452" max="7681" width="9.33203125" style="222"/>
    <col min="7682" max="7682" width="3.83203125" style="222" customWidth="1"/>
    <col min="7683" max="7683" width="22.83203125" style="222" customWidth="1"/>
    <col min="7684" max="7689" width="3.33203125" style="222" customWidth="1"/>
    <col min="7690" max="7690" width="17.83203125" style="222" customWidth="1"/>
    <col min="7691" max="7692" width="2.83203125" style="222" customWidth="1"/>
    <col min="7693" max="7693" width="4.83203125" style="222" customWidth="1"/>
    <col min="7694" max="7694" width="15.83203125" style="222" customWidth="1"/>
    <col min="7695" max="7695" width="20.83203125" style="222" customWidth="1"/>
    <col min="7696" max="7696" width="14.83203125" style="222" customWidth="1"/>
    <col min="7697" max="7698" width="2.83203125" style="222" customWidth="1"/>
    <col min="7699" max="7699" width="4.83203125" style="222" customWidth="1"/>
    <col min="7700" max="7700" width="24.83203125" style="222" customWidth="1"/>
    <col min="7701" max="7702" width="2.83203125" style="222" customWidth="1"/>
    <col min="7703" max="7704" width="4.83203125" style="222" customWidth="1"/>
    <col min="7705" max="7707" width="3.83203125" style="222" customWidth="1"/>
    <col min="7708" max="7937" width="9.33203125" style="222"/>
    <col min="7938" max="7938" width="3.83203125" style="222" customWidth="1"/>
    <col min="7939" max="7939" width="22.83203125" style="222" customWidth="1"/>
    <col min="7940" max="7945" width="3.33203125" style="222" customWidth="1"/>
    <col min="7946" max="7946" width="17.83203125" style="222" customWidth="1"/>
    <col min="7947" max="7948" width="2.83203125" style="222" customWidth="1"/>
    <col min="7949" max="7949" width="4.83203125" style="222" customWidth="1"/>
    <col min="7950" max="7950" width="15.83203125" style="222" customWidth="1"/>
    <col min="7951" max="7951" width="20.83203125" style="222" customWidth="1"/>
    <col min="7952" max="7952" width="14.83203125" style="222" customWidth="1"/>
    <col min="7953" max="7954" width="2.83203125" style="222" customWidth="1"/>
    <col min="7955" max="7955" width="4.83203125" style="222" customWidth="1"/>
    <col min="7956" max="7956" width="24.83203125" style="222" customWidth="1"/>
    <col min="7957" max="7958" width="2.83203125" style="222" customWidth="1"/>
    <col min="7959" max="7960" width="4.83203125" style="222" customWidth="1"/>
    <col min="7961" max="7963" width="3.83203125" style="222" customWidth="1"/>
    <col min="7964" max="8193" width="9.33203125" style="222"/>
    <col min="8194" max="8194" width="3.83203125" style="222" customWidth="1"/>
    <col min="8195" max="8195" width="22.83203125" style="222" customWidth="1"/>
    <col min="8196" max="8201" width="3.33203125" style="222" customWidth="1"/>
    <col min="8202" max="8202" width="17.83203125" style="222" customWidth="1"/>
    <col min="8203" max="8204" width="2.83203125" style="222" customWidth="1"/>
    <col min="8205" max="8205" width="4.83203125" style="222" customWidth="1"/>
    <col min="8206" max="8206" width="15.83203125" style="222" customWidth="1"/>
    <col min="8207" max="8207" width="20.83203125" style="222" customWidth="1"/>
    <col min="8208" max="8208" width="14.83203125" style="222" customWidth="1"/>
    <col min="8209" max="8210" width="2.83203125" style="222" customWidth="1"/>
    <col min="8211" max="8211" width="4.83203125" style="222" customWidth="1"/>
    <col min="8212" max="8212" width="24.83203125" style="222" customWidth="1"/>
    <col min="8213" max="8214" width="2.83203125" style="222" customWidth="1"/>
    <col min="8215" max="8216" width="4.83203125" style="222" customWidth="1"/>
    <col min="8217" max="8219" width="3.83203125" style="222" customWidth="1"/>
    <col min="8220" max="8449" width="9.33203125" style="222"/>
    <col min="8450" max="8450" width="3.83203125" style="222" customWidth="1"/>
    <col min="8451" max="8451" width="22.83203125" style="222" customWidth="1"/>
    <col min="8452" max="8457" width="3.33203125" style="222" customWidth="1"/>
    <col min="8458" max="8458" width="17.83203125" style="222" customWidth="1"/>
    <col min="8459" max="8460" width="2.83203125" style="222" customWidth="1"/>
    <col min="8461" max="8461" width="4.83203125" style="222" customWidth="1"/>
    <col min="8462" max="8462" width="15.83203125" style="222" customWidth="1"/>
    <col min="8463" max="8463" width="20.83203125" style="222" customWidth="1"/>
    <col min="8464" max="8464" width="14.83203125" style="222" customWidth="1"/>
    <col min="8465" max="8466" width="2.83203125" style="222" customWidth="1"/>
    <col min="8467" max="8467" width="4.83203125" style="222" customWidth="1"/>
    <col min="8468" max="8468" width="24.83203125" style="222" customWidth="1"/>
    <col min="8469" max="8470" width="2.83203125" style="222" customWidth="1"/>
    <col min="8471" max="8472" width="4.83203125" style="222" customWidth="1"/>
    <col min="8473" max="8475" width="3.83203125" style="222" customWidth="1"/>
    <col min="8476" max="8705" width="9.33203125" style="222"/>
    <col min="8706" max="8706" width="3.83203125" style="222" customWidth="1"/>
    <col min="8707" max="8707" width="22.83203125" style="222" customWidth="1"/>
    <col min="8708" max="8713" width="3.33203125" style="222" customWidth="1"/>
    <col min="8714" max="8714" width="17.83203125" style="222" customWidth="1"/>
    <col min="8715" max="8716" width="2.83203125" style="222" customWidth="1"/>
    <col min="8717" max="8717" width="4.83203125" style="222" customWidth="1"/>
    <col min="8718" max="8718" width="15.83203125" style="222" customWidth="1"/>
    <col min="8719" max="8719" width="20.83203125" style="222" customWidth="1"/>
    <col min="8720" max="8720" width="14.83203125" style="222" customWidth="1"/>
    <col min="8721" max="8722" width="2.83203125" style="222" customWidth="1"/>
    <col min="8723" max="8723" width="4.83203125" style="222" customWidth="1"/>
    <col min="8724" max="8724" width="24.83203125" style="222" customWidth="1"/>
    <col min="8725" max="8726" width="2.83203125" style="222" customWidth="1"/>
    <col min="8727" max="8728" width="4.83203125" style="222" customWidth="1"/>
    <col min="8729" max="8731" width="3.83203125" style="222" customWidth="1"/>
    <col min="8732" max="8961" width="9.33203125" style="222"/>
    <col min="8962" max="8962" width="3.83203125" style="222" customWidth="1"/>
    <col min="8963" max="8963" width="22.83203125" style="222" customWidth="1"/>
    <col min="8964" max="8969" width="3.33203125" style="222" customWidth="1"/>
    <col min="8970" max="8970" width="17.83203125" style="222" customWidth="1"/>
    <col min="8971" max="8972" width="2.83203125" style="222" customWidth="1"/>
    <col min="8973" max="8973" width="4.83203125" style="222" customWidth="1"/>
    <col min="8974" max="8974" width="15.83203125" style="222" customWidth="1"/>
    <col min="8975" max="8975" width="20.83203125" style="222" customWidth="1"/>
    <col min="8976" max="8976" width="14.83203125" style="222" customWidth="1"/>
    <col min="8977" max="8978" width="2.83203125" style="222" customWidth="1"/>
    <col min="8979" max="8979" width="4.83203125" style="222" customWidth="1"/>
    <col min="8980" max="8980" width="24.83203125" style="222" customWidth="1"/>
    <col min="8981" max="8982" width="2.83203125" style="222" customWidth="1"/>
    <col min="8983" max="8984" width="4.83203125" style="222" customWidth="1"/>
    <col min="8985" max="8987" width="3.83203125" style="222" customWidth="1"/>
    <col min="8988" max="9217" width="9.33203125" style="222"/>
    <col min="9218" max="9218" width="3.83203125" style="222" customWidth="1"/>
    <col min="9219" max="9219" width="22.83203125" style="222" customWidth="1"/>
    <col min="9220" max="9225" width="3.33203125" style="222" customWidth="1"/>
    <col min="9226" max="9226" width="17.83203125" style="222" customWidth="1"/>
    <col min="9227" max="9228" width="2.83203125" style="222" customWidth="1"/>
    <col min="9229" max="9229" width="4.83203125" style="222" customWidth="1"/>
    <col min="9230" max="9230" width="15.83203125" style="222" customWidth="1"/>
    <col min="9231" max="9231" width="20.83203125" style="222" customWidth="1"/>
    <col min="9232" max="9232" width="14.83203125" style="222" customWidth="1"/>
    <col min="9233" max="9234" width="2.83203125" style="222" customWidth="1"/>
    <col min="9235" max="9235" width="4.83203125" style="222" customWidth="1"/>
    <col min="9236" max="9236" width="24.83203125" style="222" customWidth="1"/>
    <col min="9237" max="9238" width="2.83203125" style="222" customWidth="1"/>
    <col min="9239" max="9240" width="4.83203125" style="222" customWidth="1"/>
    <col min="9241" max="9243" width="3.83203125" style="222" customWidth="1"/>
    <col min="9244" max="9473" width="9.33203125" style="222"/>
    <col min="9474" max="9474" width="3.83203125" style="222" customWidth="1"/>
    <col min="9475" max="9475" width="22.83203125" style="222" customWidth="1"/>
    <col min="9476" max="9481" width="3.33203125" style="222" customWidth="1"/>
    <col min="9482" max="9482" width="17.83203125" style="222" customWidth="1"/>
    <col min="9483" max="9484" width="2.83203125" style="222" customWidth="1"/>
    <col min="9485" max="9485" width="4.83203125" style="222" customWidth="1"/>
    <col min="9486" max="9486" width="15.83203125" style="222" customWidth="1"/>
    <col min="9487" max="9487" width="20.83203125" style="222" customWidth="1"/>
    <col min="9488" max="9488" width="14.83203125" style="222" customWidth="1"/>
    <col min="9489" max="9490" width="2.83203125" style="222" customWidth="1"/>
    <col min="9491" max="9491" width="4.83203125" style="222" customWidth="1"/>
    <col min="9492" max="9492" width="24.83203125" style="222" customWidth="1"/>
    <col min="9493" max="9494" width="2.83203125" style="222" customWidth="1"/>
    <col min="9495" max="9496" width="4.83203125" style="222" customWidth="1"/>
    <col min="9497" max="9499" width="3.83203125" style="222" customWidth="1"/>
    <col min="9500" max="9729" width="9.33203125" style="222"/>
    <col min="9730" max="9730" width="3.83203125" style="222" customWidth="1"/>
    <col min="9731" max="9731" width="22.83203125" style="222" customWidth="1"/>
    <col min="9732" max="9737" width="3.33203125" style="222" customWidth="1"/>
    <col min="9738" max="9738" width="17.83203125" style="222" customWidth="1"/>
    <col min="9739" max="9740" width="2.83203125" style="222" customWidth="1"/>
    <col min="9741" max="9741" width="4.83203125" style="222" customWidth="1"/>
    <col min="9742" max="9742" width="15.83203125" style="222" customWidth="1"/>
    <col min="9743" max="9743" width="20.83203125" style="222" customWidth="1"/>
    <col min="9744" max="9744" width="14.83203125" style="222" customWidth="1"/>
    <col min="9745" max="9746" width="2.83203125" style="222" customWidth="1"/>
    <col min="9747" max="9747" width="4.83203125" style="222" customWidth="1"/>
    <col min="9748" max="9748" width="24.83203125" style="222" customWidth="1"/>
    <col min="9749" max="9750" width="2.83203125" style="222" customWidth="1"/>
    <col min="9751" max="9752" width="4.83203125" style="222" customWidth="1"/>
    <col min="9753" max="9755" width="3.83203125" style="222" customWidth="1"/>
    <col min="9756" max="9985" width="9.33203125" style="222"/>
    <col min="9986" max="9986" width="3.83203125" style="222" customWidth="1"/>
    <col min="9987" max="9987" width="22.83203125" style="222" customWidth="1"/>
    <col min="9988" max="9993" width="3.33203125" style="222" customWidth="1"/>
    <col min="9994" max="9994" width="17.83203125" style="222" customWidth="1"/>
    <col min="9995" max="9996" width="2.83203125" style="222" customWidth="1"/>
    <col min="9997" max="9997" width="4.83203125" style="222" customWidth="1"/>
    <col min="9998" max="9998" width="15.83203125" style="222" customWidth="1"/>
    <col min="9999" max="9999" width="20.83203125" style="222" customWidth="1"/>
    <col min="10000" max="10000" width="14.83203125" style="222" customWidth="1"/>
    <col min="10001" max="10002" width="2.83203125" style="222" customWidth="1"/>
    <col min="10003" max="10003" width="4.83203125" style="222" customWidth="1"/>
    <col min="10004" max="10004" width="24.83203125" style="222" customWidth="1"/>
    <col min="10005" max="10006" width="2.83203125" style="222" customWidth="1"/>
    <col min="10007" max="10008" width="4.83203125" style="222" customWidth="1"/>
    <col min="10009" max="10011" width="3.83203125" style="222" customWidth="1"/>
    <col min="10012" max="10241" width="9.33203125" style="222"/>
    <col min="10242" max="10242" width="3.83203125" style="222" customWidth="1"/>
    <col min="10243" max="10243" width="22.83203125" style="222" customWidth="1"/>
    <col min="10244" max="10249" width="3.33203125" style="222" customWidth="1"/>
    <col min="10250" max="10250" width="17.83203125" style="222" customWidth="1"/>
    <col min="10251" max="10252" width="2.83203125" style="222" customWidth="1"/>
    <col min="10253" max="10253" width="4.83203125" style="222" customWidth="1"/>
    <col min="10254" max="10254" width="15.83203125" style="222" customWidth="1"/>
    <col min="10255" max="10255" width="20.83203125" style="222" customWidth="1"/>
    <col min="10256" max="10256" width="14.83203125" style="222" customWidth="1"/>
    <col min="10257" max="10258" width="2.83203125" style="222" customWidth="1"/>
    <col min="10259" max="10259" width="4.83203125" style="222" customWidth="1"/>
    <col min="10260" max="10260" width="24.83203125" style="222" customWidth="1"/>
    <col min="10261" max="10262" width="2.83203125" style="222" customWidth="1"/>
    <col min="10263" max="10264" width="4.83203125" style="222" customWidth="1"/>
    <col min="10265" max="10267" width="3.83203125" style="222" customWidth="1"/>
    <col min="10268" max="10497" width="9.33203125" style="222"/>
    <col min="10498" max="10498" width="3.83203125" style="222" customWidth="1"/>
    <col min="10499" max="10499" width="22.83203125" style="222" customWidth="1"/>
    <col min="10500" max="10505" width="3.33203125" style="222" customWidth="1"/>
    <col min="10506" max="10506" width="17.83203125" style="222" customWidth="1"/>
    <col min="10507" max="10508" width="2.83203125" style="222" customWidth="1"/>
    <col min="10509" max="10509" width="4.83203125" style="222" customWidth="1"/>
    <col min="10510" max="10510" width="15.83203125" style="222" customWidth="1"/>
    <col min="10511" max="10511" width="20.83203125" style="222" customWidth="1"/>
    <col min="10512" max="10512" width="14.83203125" style="222" customWidth="1"/>
    <col min="10513" max="10514" width="2.83203125" style="222" customWidth="1"/>
    <col min="10515" max="10515" width="4.83203125" style="222" customWidth="1"/>
    <col min="10516" max="10516" width="24.83203125" style="222" customWidth="1"/>
    <col min="10517" max="10518" width="2.83203125" style="222" customWidth="1"/>
    <col min="10519" max="10520" width="4.83203125" style="222" customWidth="1"/>
    <col min="10521" max="10523" width="3.83203125" style="222" customWidth="1"/>
    <col min="10524" max="10753" width="9.33203125" style="222"/>
    <col min="10754" max="10754" width="3.83203125" style="222" customWidth="1"/>
    <col min="10755" max="10755" width="22.83203125" style="222" customWidth="1"/>
    <col min="10756" max="10761" width="3.33203125" style="222" customWidth="1"/>
    <col min="10762" max="10762" width="17.83203125" style="222" customWidth="1"/>
    <col min="10763" max="10764" width="2.83203125" style="222" customWidth="1"/>
    <col min="10765" max="10765" width="4.83203125" style="222" customWidth="1"/>
    <col min="10766" max="10766" width="15.83203125" style="222" customWidth="1"/>
    <col min="10767" max="10767" width="20.83203125" style="222" customWidth="1"/>
    <col min="10768" max="10768" width="14.83203125" style="222" customWidth="1"/>
    <col min="10769" max="10770" width="2.83203125" style="222" customWidth="1"/>
    <col min="10771" max="10771" width="4.83203125" style="222" customWidth="1"/>
    <col min="10772" max="10772" width="24.83203125" style="222" customWidth="1"/>
    <col min="10773" max="10774" width="2.83203125" style="222" customWidth="1"/>
    <col min="10775" max="10776" width="4.83203125" style="222" customWidth="1"/>
    <col min="10777" max="10779" width="3.83203125" style="222" customWidth="1"/>
    <col min="10780" max="11009" width="9.33203125" style="222"/>
    <col min="11010" max="11010" width="3.83203125" style="222" customWidth="1"/>
    <col min="11011" max="11011" width="22.83203125" style="222" customWidth="1"/>
    <col min="11012" max="11017" width="3.33203125" style="222" customWidth="1"/>
    <col min="11018" max="11018" width="17.83203125" style="222" customWidth="1"/>
    <col min="11019" max="11020" width="2.83203125" style="222" customWidth="1"/>
    <col min="11021" max="11021" width="4.83203125" style="222" customWidth="1"/>
    <col min="11022" max="11022" width="15.83203125" style="222" customWidth="1"/>
    <col min="11023" max="11023" width="20.83203125" style="222" customWidth="1"/>
    <col min="11024" max="11024" width="14.83203125" style="222" customWidth="1"/>
    <col min="11025" max="11026" width="2.83203125" style="222" customWidth="1"/>
    <col min="11027" max="11027" width="4.83203125" style="222" customWidth="1"/>
    <col min="11028" max="11028" width="24.83203125" style="222" customWidth="1"/>
    <col min="11029" max="11030" width="2.83203125" style="222" customWidth="1"/>
    <col min="11031" max="11032" width="4.83203125" style="222" customWidth="1"/>
    <col min="11033" max="11035" width="3.83203125" style="222" customWidth="1"/>
    <col min="11036" max="11265" width="9.33203125" style="222"/>
    <col min="11266" max="11266" width="3.83203125" style="222" customWidth="1"/>
    <col min="11267" max="11267" width="22.83203125" style="222" customWidth="1"/>
    <col min="11268" max="11273" width="3.33203125" style="222" customWidth="1"/>
    <col min="11274" max="11274" width="17.83203125" style="222" customWidth="1"/>
    <col min="11275" max="11276" width="2.83203125" style="222" customWidth="1"/>
    <col min="11277" max="11277" width="4.83203125" style="222" customWidth="1"/>
    <col min="11278" max="11278" width="15.83203125" style="222" customWidth="1"/>
    <col min="11279" max="11279" width="20.83203125" style="222" customWidth="1"/>
    <col min="11280" max="11280" width="14.83203125" style="222" customWidth="1"/>
    <col min="11281" max="11282" width="2.83203125" style="222" customWidth="1"/>
    <col min="11283" max="11283" width="4.83203125" style="222" customWidth="1"/>
    <col min="11284" max="11284" width="24.83203125" style="222" customWidth="1"/>
    <col min="11285" max="11286" width="2.83203125" style="222" customWidth="1"/>
    <col min="11287" max="11288" width="4.83203125" style="222" customWidth="1"/>
    <col min="11289" max="11291" width="3.83203125" style="222" customWidth="1"/>
    <col min="11292" max="11521" width="9.33203125" style="222"/>
    <col min="11522" max="11522" width="3.83203125" style="222" customWidth="1"/>
    <col min="11523" max="11523" width="22.83203125" style="222" customWidth="1"/>
    <col min="11524" max="11529" width="3.33203125" style="222" customWidth="1"/>
    <col min="11530" max="11530" width="17.83203125" style="222" customWidth="1"/>
    <col min="11531" max="11532" width="2.83203125" style="222" customWidth="1"/>
    <col min="11533" max="11533" width="4.83203125" style="222" customWidth="1"/>
    <col min="11534" max="11534" width="15.83203125" style="222" customWidth="1"/>
    <col min="11535" max="11535" width="20.83203125" style="222" customWidth="1"/>
    <col min="11536" max="11536" width="14.83203125" style="222" customWidth="1"/>
    <col min="11537" max="11538" width="2.83203125" style="222" customWidth="1"/>
    <col min="11539" max="11539" width="4.83203125" style="222" customWidth="1"/>
    <col min="11540" max="11540" width="24.83203125" style="222" customWidth="1"/>
    <col min="11541" max="11542" width="2.83203125" style="222" customWidth="1"/>
    <col min="11543" max="11544" width="4.83203125" style="222" customWidth="1"/>
    <col min="11545" max="11547" width="3.83203125" style="222" customWidth="1"/>
    <col min="11548" max="11777" width="9.33203125" style="222"/>
    <col min="11778" max="11778" width="3.83203125" style="222" customWidth="1"/>
    <col min="11779" max="11779" width="22.83203125" style="222" customWidth="1"/>
    <col min="11780" max="11785" width="3.33203125" style="222" customWidth="1"/>
    <col min="11786" max="11786" width="17.83203125" style="222" customWidth="1"/>
    <col min="11787" max="11788" width="2.83203125" style="222" customWidth="1"/>
    <col min="11789" max="11789" width="4.83203125" style="222" customWidth="1"/>
    <col min="11790" max="11790" width="15.83203125" style="222" customWidth="1"/>
    <col min="11791" max="11791" width="20.83203125" style="222" customWidth="1"/>
    <col min="11792" max="11792" width="14.83203125" style="222" customWidth="1"/>
    <col min="11793" max="11794" width="2.83203125" style="222" customWidth="1"/>
    <col min="11795" max="11795" width="4.83203125" style="222" customWidth="1"/>
    <col min="11796" max="11796" width="24.83203125" style="222" customWidth="1"/>
    <col min="11797" max="11798" width="2.83203125" style="222" customWidth="1"/>
    <col min="11799" max="11800" width="4.83203125" style="222" customWidth="1"/>
    <col min="11801" max="11803" width="3.83203125" style="222" customWidth="1"/>
    <col min="11804" max="12033" width="9.33203125" style="222"/>
    <col min="12034" max="12034" width="3.83203125" style="222" customWidth="1"/>
    <col min="12035" max="12035" width="22.83203125" style="222" customWidth="1"/>
    <col min="12036" max="12041" width="3.33203125" style="222" customWidth="1"/>
    <col min="12042" max="12042" width="17.83203125" style="222" customWidth="1"/>
    <col min="12043" max="12044" width="2.83203125" style="222" customWidth="1"/>
    <col min="12045" max="12045" width="4.83203125" style="222" customWidth="1"/>
    <col min="12046" max="12046" width="15.83203125" style="222" customWidth="1"/>
    <col min="12047" max="12047" width="20.83203125" style="222" customWidth="1"/>
    <col min="12048" max="12048" width="14.83203125" style="222" customWidth="1"/>
    <col min="12049" max="12050" width="2.83203125" style="222" customWidth="1"/>
    <col min="12051" max="12051" width="4.83203125" style="222" customWidth="1"/>
    <col min="12052" max="12052" width="24.83203125" style="222" customWidth="1"/>
    <col min="12053" max="12054" width="2.83203125" style="222" customWidth="1"/>
    <col min="12055" max="12056" width="4.83203125" style="222" customWidth="1"/>
    <col min="12057" max="12059" width="3.83203125" style="222" customWidth="1"/>
    <col min="12060" max="12289" width="9.33203125" style="222"/>
    <col min="12290" max="12290" width="3.83203125" style="222" customWidth="1"/>
    <col min="12291" max="12291" width="22.83203125" style="222" customWidth="1"/>
    <col min="12292" max="12297" width="3.33203125" style="222" customWidth="1"/>
    <col min="12298" max="12298" width="17.83203125" style="222" customWidth="1"/>
    <col min="12299" max="12300" width="2.83203125" style="222" customWidth="1"/>
    <col min="12301" max="12301" width="4.83203125" style="222" customWidth="1"/>
    <col min="12302" max="12302" width="15.83203125" style="222" customWidth="1"/>
    <col min="12303" max="12303" width="20.83203125" style="222" customWidth="1"/>
    <col min="12304" max="12304" width="14.83203125" style="222" customWidth="1"/>
    <col min="12305" max="12306" width="2.83203125" style="222" customWidth="1"/>
    <col min="12307" max="12307" width="4.83203125" style="222" customWidth="1"/>
    <col min="12308" max="12308" width="24.83203125" style="222" customWidth="1"/>
    <col min="12309" max="12310" width="2.83203125" style="222" customWidth="1"/>
    <col min="12311" max="12312" width="4.83203125" style="222" customWidth="1"/>
    <col min="12313" max="12315" width="3.83203125" style="222" customWidth="1"/>
    <col min="12316" max="12545" width="9.33203125" style="222"/>
    <col min="12546" max="12546" width="3.83203125" style="222" customWidth="1"/>
    <col min="12547" max="12547" width="22.83203125" style="222" customWidth="1"/>
    <col min="12548" max="12553" width="3.33203125" style="222" customWidth="1"/>
    <col min="12554" max="12554" width="17.83203125" style="222" customWidth="1"/>
    <col min="12555" max="12556" width="2.83203125" style="222" customWidth="1"/>
    <col min="12557" max="12557" width="4.83203125" style="222" customWidth="1"/>
    <col min="12558" max="12558" width="15.83203125" style="222" customWidth="1"/>
    <col min="12559" max="12559" width="20.83203125" style="222" customWidth="1"/>
    <col min="12560" max="12560" width="14.83203125" style="222" customWidth="1"/>
    <col min="12561" max="12562" width="2.83203125" style="222" customWidth="1"/>
    <col min="12563" max="12563" width="4.83203125" style="222" customWidth="1"/>
    <col min="12564" max="12564" width="24.83203125" style="222" customWidth="1"/>
    <col min="12565" max="12566" width="2.83203125" style="222" customWidth="1"/>
    <col min="12567" max="12568" width="4.83203125" style="222" customWidth="1"/>
    <col min="12569" max="12571" width="3.83203125" style="222" customWidth="1"/>
    <col min="12572" max="12801" width="9.33203125" style="222"/>
    <col min="12802" max="12802" width="3.83203125" style="222" customWidth="1"/>
    <col min="12803" max="12803" width="22.83203125" style="222" customWidth="1"/>
    <col min="12804" max="12809" width="3.33203125" style="222" customWidth="1"/>
    <col min="12810" max="12810" width="17.83203125" style="222" customWidth="1"/>
    <col min="12811" max="12812" width="2.83203125" style="222" customWidth="1"/>
    <col min="12813" max="12813" width="4.83203125" style="222" customWidth="1"/>
    <col min="12814" max="12814" width="15.83203125" style="222" customWidth="1"/>
    <col min="12815" max="12815" width="20.83203125" style="222" customWidth="1"/>
    <col min="12816" max="12816" width="14.83203125" style="222" customWidth="1"/>
    <col min="12817" max="12818" width="2.83203125" style="222" customWidth="1"/>
    <col min="12819" max="12819" width="4.83203125" style="222" customWidth="1"/>
    <col min="12820" max="12820" width="24.83203125" style="222" customWidth="1"/>
    <col min="12821" max="12822" width="2.83203125" style="222" customWidth="1"/>
    <col min="12823" max="12824" width="4.83203125" style="222" customWidth="1"/>
    <col min="12825" max="12827" width="3.83203125" style="222" customWidth="1"/>
    <col min="12828" max="13057" width="9.33203125" style="222"/>
    <col min="13058" max="13058" width="3.83203125" style="222" customWidth="1"/>
    <col min="13059" max="13059" width="22.83203125" style="222" customWidth="1"/>
    <col min="13060" max="13065" width="3.33203125" style="222" customWidth="1"/>
    <col min="13066" max="13066" width="17.83203125" style="222" customWidth="1"/>
    <col min="13067" max="13068" width="2.83203125" style="222" customWidth="1"/>
    <col min="13069" max="13069" width="4.83203125" style="222" customWidth="1"/>
    <col min="13070" max="13070" width="15.83203125" style="222" customWidth="1"/>
    <col min="13071" max="13071" width="20.83203125" style="222" customWidth="1"/>
    <col min="13072" max="13072" width="14.83203125" style="222" customWidth="1"/>
    <col min="13073" max="13074" width="2.83203125" style="222" customWidth="1"/>
    <col min="13075" max="13075" width="4.83203125" style="222" customWidth="1"/>
    <col min="13076" max="13076" width="24.83203125" style="222" customWidth="1"/>
    <col min="13077" max="13078" width="2.83203125" style="222" customWidth="1"/>
    <col min="13079" max="13080" width="4.83203125" style="222" customWidth="1"/>
    <col min="13081" max="13083" width="3.83203125" style="222" customWidth="1"/>
    <col min="13084" max="13313" width="9.33203125" style="222"/>
    <col min="13314" max="13314" width="3.83203125" style="222" customWidth="1"/>
    <col min="13315" max="13315" width="22.83203125" style="222" customWidth="1"/>
    <col min="13316" max="13321" width="3.33203125" style="222" customWidth="1"/>
    <col min="13322" max="13322" width="17.83203125" style="222" customWidth="1"/>
    <col min="13323" max="13324" width="2.83203125" style="222" customWidth="1"/>
    <col min="13325" max="13325" width="4.83203125" style="222" customWidth="1"/>
    <col min="13326" max="13326" width="15.83203125" style="222" customWidth="1"/>
    <col min="13327" max="13327" width="20.83203125" style="222" customWidth="1"/>
    <col min="13328" max="13328" width="14.83203125" style="222" customWidth="1"/>
    <col min="13329" max="13330" width="2.83203125" style="222" customWidth="1"/>
    <col min="13331" max="13331" width="4.83203125" style="222" customWidth="1"/>
    <col min="13332" max="13332" width="24.83203125" style="222" customWidth="1"/>
    <col min="13333" max="13334" width="2.83203125" style="222" customWidth="1"/>
    <col min="13335" max="13336" width="4.83203125" style="222" customWidth="1"/>
    <col min="13337" max="13339" width="3.83203125" style="222" customWidth="1"/>
    <col min="13340" max="13569" width="9.33203125" style="222"/>
    <col min="13570" max="13570" width="3.83203125" style="222" customWidth="1"/>
    <col min="13571" max="13571" width="22.83203125" style="222" customWidth="1"/>
    <col min="13572" max="13577" width="3.33203125" style="222" customWidth="1"/>
    <col min="13578" max="13578" width="17.83203125" style="222" customWidth="1"/>
    <col min="13579" max="13580" width="2.83203125" style="222" customWidth="1"/>
    <col min="13581" max="13581" width="4.83203125" style="222" customWidth="1"/>
    <col min="13582" max="13582" width="15.83203125" style="222" customWidth="1"/>
    <col min="13583" max="13583" width="20.83203125" style="222" customWidth="1"/>
    <col min="13584" max="13584" width="14.83203125" style="222" customWidth="1"/>
    <col min="13585" max="13586" width="2.83203125" style="222" customWidth="1"/>
    <col min="13587" max="13587" width="4.83203125" style="222" customWidth="1"/>
    <col min="13588" max="13588" width="24.83203125" style="222" customWidth="1"/>
    <col min="13589" max="13590" width="2.83203125" style="222" customWidth="1"/>
    <col min="13591" max="13592" width="4.83203125" style="222" customWidth="1"/>
    <col min="13593" max="13595" width="3.83203125" style="222" customWidth="1"/>
    <col min="13596" max="13825" width="9.33203125" style="222"/>
    <col min="13826" max="13826" width="3.83203125" style="222" customWidth="1"/>
    <col min="13827" max="13827" width="22.83203125" style="222" customWidth="1"/>
    <col min="13828" max="13833" width="3.33203125" style="222" customWidth="1"/>
    <col min="13834" max="13834" width="17.83203125" style="222" customWidth="1"/>
    <col min="13835" max="13836" width="2.83203125" style="222" customWidth="1"/>
    <col min="13837" max="13837" width="4.83203125" style="222" customWidth="1"/>
    <col min="13838" max="13838" width="15.83203125" style="222" customWidth="1"/>
    <col min="13839" max="13839" width="20.83203125" style="222" customWidth="1"/>
    <col min="13840" max="13840" width="14.83203125" style="222" customWidth="1"/>
    <col min="13841" max="13842" width="2.83203125" style="222" customWidth="1"/>
    <col min="13843" max="13843" width="4.83203125" style="222" customWidth="1"/>
    <col min="13844" max="13844" width="24.83203125" style="222" customWidth="1"/>
    <col min="13845" max="13846" width="2.83203125" style="222" customWidth="1"/>
    <col min="13847" max="13848" width="4.83203125" style="222" customWidth="1"/>
    <col min="13849" max="13851" width="3.83203125" style="222" customWidth="1"/>
    <col min="13852" max="14081" width="9.33203125" style="222"/>
    <col min="14082" max="14082" width="3.83203125" style="222" customWidth="1"/>
    <col min="14083" max="14083" width="22.83203125" style="222" customWidth="1"/>
    <col min="14084" max="14089" width="3.33203125" style="222" customWidth="1"/>
    <col min="14090" max="14090" width="17.83203125" style="222" customWidth="1"/>
    <col min="14091" max="14092" width="2.83203125" style="222" customWidth="1"/>
    <col min="14093" max="14093" width="4.83203125" style="222" customWidth="1"/>
    <col min="14094" max="14094" width="15.83203125" style="222" customWidth="1"/>
    <col min="14095" max="14095" width="20.83203125" style="222" customWidth="1"/>
    <col min="14096" max="14096" width="14.83203125" style="222" customWidth="1"/>
    <col min="14097" max="14098" width="2.83203125" style="222" customWidth="1"/>
    <col min="14099" max="14099" width="4.83203125" style="222" customWidth="1"/>
    <col min="14100" max="14100" width="24.83203125" style="222" customWidth="1"/>
    <col min="14101" max="14102" width="2.83203125" style="222" customWidth="1"/>
    <col min="14103" max="14104" width="4.83203125" style="222" customWidth="1"/>
    <col min="14105" max="14107" width="3.83203125" style="222" customWidth="1"/>
    <col min="14108" max="14337" width="9.33203125" style="222"/>
    <col min="14338" max="14338" width="3.83203125" style="222" customWidth="1"/>
    <col min="14339" max="14339" width="22.83203125" style="222" customWidth="1"/>
    <col min="14340" max="14345" width="3.33203125" style="222" customWidth="1"/>
    <col min="14346" max="14346" width="17.83203125" style="222" customWidth="1"/>
    <col min="14347" max="14348" width="2.83203125" style="222" customWidth="1"/>
    <col min="14349" max="14349" width="4.83203125" style="222" customWidth="1"/>
    <col min="14350" max="14350" width="15.83203125" style="222" customWidth="1"/>
    <col min="14351" max="14351" width="20.83203125" style="222" customWidth="1"/>
    <col min="14352" max="14352" width="14.83203125" style="222" customWidth="1"/>
    <col min="14353" max="14354" width="2.83203125" style="222" customWidth="1"/>
    <col min="14355" max="14355" width="4.83203125" style="222" customWidth="1"/>
    <col min="14356" max="14356" width="24.83203125" style="222" customWidth="1"/>
    <col min="14357" max="14358" width="2.83203125" style="222" customWidth="1"/>
    <col min="14359" max="14360" width="4.83203125" style="222" customWidth="1"/>
    <col min="14361" max="14363" width="3.83203125" style="222" customWidth="1"/>
    <col min="14364" max="14593" width="9.33203125" style="222"/>
    <col min="14594" max="14594" width="3.83203125" style="222" customWidth="1"/>
    <col min="14595" max="14595" width="22.83203125" style="222" customWidth="1"/>
    <col min="14596" max="14601" width="3.33203125" style="222" customWidth="1"/>
    <col min="14602" max="14602" width="17.83203125" style="222" customWidth="1"/>
    <col min="14603" max="14604" width="2.83203125" style="222" customWidth="1"/>
    <col min="14605" max="14605" width="4.83203125" style="222" customWidth="1"/>
    <col min="14606" max="14606" width="15.83203125" style="222" customWidth="1"/>
    <col min="14607" max="14607" width="20.83203125" style="222" customWidth="1"/>
    <col min="14608" max="14608" width="14.83203125" style="222" customWidth="1"/>
    <col min="14609" max="14610" width="2.83203125" style="222" customWidth="1"/>
    <col min="14611" max="14611" width="4.83203125" style="222" customWidth="1"/>
    <col min="14612" max="14612" width="24.83203125" style="222" customWidth="1"/>
    <col min="14613" max="14614" width="2.83203125" style="222" customWidth="1"/>
    <col min="14615" max="14616" width="4.83203125" style="222" customWidth="1"/>
    <col min="14617" max="14619" width="3.83203125" style="222" customWidth="1"/>
    <col min="14620" max="14849" width="9.33203125" style="222"/>
    <col min="14850" max="14850" width="3.83203125" style="222" customWidth="1"/>
    <col min="14851" max="14851" width="22.83203125" style="222" customWidth="1"/>
    <col min="14852" max="14857" width="3.33203125" style="222" customWidth="1"/>
    <col min="14858" max="14858" width="17.83203125" style="222" customWidth="1"/>
    <col min="14859" max="14860" width="2.83203125" style="222" customWidth="1"/>
    <col min="14861" max="14861" width="4.83203125" style="222" customWidth="1"/>
    <col min="14862" max="14862" width="15.83203125" style="222" customWidth="1"/>
    <col min="14863" max="14863" width="20.83203125" style="222" customWidth="1"/>
    <col min="14864" max="14864" width="14.83203125" style="222" customWidth="1"/>
    <col min="14865" max="14866" width="2.83203125" style="222" customWidth="1"/>
    <col min="14867" max="14867" width="4.83203125" style="222" customWidth="1"/>
    <col min="14868" max="14868" width="24.83203125" style="222" customWidth="1"/>
    <col min="14869" max="14870" width="2.83203125" style="222" customWidth="1"/>
    <col min="14871" max="14872" width="4.83203125" style="222" customWidth="1"/>
    <col min="14873" max="14875" width="3.83203125" style="222" customWidth="1"/>
    <col min="14876" max="15105" width="9.33203125" style="222"/>
    <col min="15106" max="15106" width="3.83203125" style="222" customWidth="1"/>
    <col min="15107" max="15107" width="22.83203125" style="222" customWidth="1"/>
    <col min="15108" max="15113" width="3.33203125" style="222" customWidth="1"/>
    <col min="15114" max="15114" width="17.83203125" style="222" customWidth="1"/>
    <col min="15115" max="15116" width="2.83203125" style="222" customWidth="1"/>
    <col min="15117" max="15117" width="4.83203125" style="222" customWidth="1"/>
    <col min="15118" max="15118" width="15.83203125" style="222" customWidth="1"/>
    <col min="15119" max="15119" width="20.83203125" style="222" customWidth="1"/>
    <col min="15120" max="15120" width="14.83203125" style="222" customWidth="1"/>
    <col min="15121" max="15122" width="2.83203125" style="222" customWidth="1"/>
    <col min="15123" max="15123" width="4.83203125" style="222" customWidth="1"/>
    <col min="15124" max="15124" width="24.83203125" style="222" customWidth="1"/>
    <col min="15125" max="15126" width="2.83203125" style="222" customWidth="1"/>
    <col min="15127" max="15128" width="4.83203125" style="222" customWidth="1"/>
    <col min="15129" max="15131" width="3.83203125" style="222" customWidth="1"/>
    <col min="15132" max="15361" width="9.33203125" style="222"/>
    <col min="15362" max="15362" width="3.83203125" style="222" customWidth="1"/>
    <col min="15363" max="15363" width="22.83203125" style="222" customWidth="1"/>
    <col min="15364" max="15369" width="3.33203125" style="222" customWidth="1"/>
    <col min="15370" max="15370" width="17.83203125" style="222" customWidth="1"/>
    <col min="15371" max="15372" width="2.83203125" style="222" customWidth="1"/>
    <col min="15373" max="15373" width="4.83203125" style="222" customWidth="1"/>
    <col min="15374" max="15374" width="15.83203125" style="222" customWidth="1"/>
    <col min="15375" max="15375" width="20.83203125" style="222" customWidth="1"/>
    <col min="15376" max="15376" width="14.83203125" style="222" customWidth="1"/>
    <col min="15377" max="15378" width="2.83203125" style="222" customWidth="1"/>
    <col min="15379" max="15379" width="4.83203125" style="222" customWidth="1"/>
    <col min="15380" max="15380" width="24.83203125" style="222" customWidth="1"/>
    <col min="15381" max="15382" width="2.83203125" style="222" customWidth="1"/>
    <col min="15383" max="15384" width="4.83203125" style="222" customWidth="1"/>
    <col min="15385" max="15387" width="3.83203125" style="222" customWidth="1"/>
    <col min="15388" max="15617" width="9.33203125" style="222"/>
    <col min="15618" max="15618" width="3.83203125" style="222" customWidth="1"/>
    <col min="15619" max="15619" width="22.83203125" style="222" customWidth="1"/>
    <col min="15620" max="15625" width="3.33203125" style="222" customWidth="1"/>
    <col min="15626" max="15626" width="17.83203125" style="222" customWidth="1"/>
    <col min="15627" max="15628" width="2.83203125" style="222" customWidth="1"/>
    <col min="15629" max="15629" width="4.83203125" style="222" customWidth="1"/>
    <col min="15630" max="15630" width="15.83203125" style="222" customWidth="1"/>
    <col min="15631" max="15631" width="20.83203125" style="222" customWidth="1"/>
    <col min="15632" max="15632" width="14.83203125" style="222" customWidth="1"/>
    <col min="15633" max="15634" width="2.83203125" style="222" customWidth="1"/>
    <col min="15635" max="15635" width="4.83203125" style="222" customWidth="1"/>
    <col min="15636" max="15636" width="24.83203125" style="222" customWidth="1"/>
    <col min="15637" max="15638" width="2.83203125" style="222" customWidth="1"/>
    <col min="15639" max="15640" width="4.83203125" style="222" customWidth="1"/>
    <col min="15641" max="15643" width="3.83203125" style="222" customWidth="1"/>
    <col min="15644" max="15873" width="9.33203125" style="222"/>
    <col min="15874" max="15874" width="3.83203125" style="222" customWidth="1"/>
    <col min="15875" max="15875" width="22.83203125" style="222" customWidth="1"/>
    <col min="15876" max="15881" width="3.33203125" style="222" customWidth="1"/>
    <col min="15882" max="15882" width="17.83203125" style="222" customWidth="1"/>
    <col min="15883" max="15884" width="2.83203125" style="222" customWidth="1"/>
    <col min="15885" max="15885" width="4.83203125" style="222" customWidth="1"/>
    <col min="15886" max="15886" width="15.83203125" style="222" customWidth="1"/>
    <col min="15887" max="15887" width="20.83203125" style="222" customWidth="1"/>
    <col min="15888" max="15888" width="14.83203125" style="222" customWidth="1"/>
    <col min="15889" max="15890" width="2.83203125" style="222" customWidth="1"/>
    <col min="15891" max="15891" width="4.83203125" style="222" customWidth="1"/>
    <col min="15892" max="15892" width="24.83203125" style="222" customWidth="1"/>
    <col min="15893" max="15894" width="2.83203125" style="222" customWidth="1"/>
    <col min="15895" max="15896" width="4.83203125" style="222" customWidth="1"/>
    <col min="15897" max="15899" width="3.83203125" style="222" customWidth="1"/>
    <col min="15900" max="16129" width="9.33203125" style="222"/>
    <col min="16130" max="16130" width="3.83203125" style="222" customWidth="1"/>
    <col min="16131" max="16131" width="22.83203125" style="222" customWidth="1"/>
    <col min="16132" max="16137" width="3.33203125" style="222" customWidth="1"/>
    <col min="16138" max="16138" width="17.83203125" style="222" customWidth="1"/>
    <col min="16139" max="16140" width="2.83203125" style="222" customWidth="1"/>
    <col min="16141" max="16141" width="4.83203125" style="222" customWidth="1"/>
    <col min="16142" max="16142" width="15.83203125" style="222" customWidth="1"/>
    <col min="16143" max="16143" width="20.83203125" style="222" customWidth="1"/>
    <col min="16144" max="16144" width="14.83203125" style="222" customWidth="1"/>
    <col min="16145" max="16146" width="2.83203125" style="222" customWidth="1"/>
    <col min="16147" max="16147" width="4.83203125" style="222" customWidth="1"/>
    <col min="16148" max="16148" width="24.83203125" style="222" customWidth="1"/>
    <col min="16149" max="16150" width="2.83203125" style="222" customWidth="1"/>
    <col min="16151" max="16152" width="4.83203125" style="222" customWidth="1"/>
    <col min="16153" max="16155" width="3.83203125" style="222" customWidth="1"/>
    <col min="16156" max="16384" width="9.33203125" style="222"/>
  </cols>
  <sheetData>
    <row r="1" spans="1:27" s="204" customFormat="1" ht="21.95" customHeight="1">
      <c r="A1" s="1617" t="s">
        <v>587</v>
      </c>
      <c r="B1" s="1617"/>
      <c r="C1" s="1617"/>
      <c r="D1" s="1617"/>
      <c r="E1" s="1617"/>
      <c r="F1" s="1617"/>
      <c r="G1" s="1617"/>
      <c r="H1" s="1617"/>
      <c r="I1" s="1617"/>
      <c r="J1" s="1617"/>
      <c r="K1" s="1617"/>
      <c r="L1" s="1617"/>
      <c r="M1" s="1617"/>
      <c r="N1" s="1617"/>
      <c r="O1" s="1617"/>
      <c r="P1" s="1617"/>
      <c r="Q1" s="1617"/>
      <c r="R1" s="1617"/>
      <c r="S1" s="1617"/>
      <c r="T1" s="1617"/>
      <c r="U1" s="1617"/>
      <c r="V1" s="1617"/>
      <c r="W1" s="1617"/>
      <c r="X1" s="1617"/>
      <c r="Y1" s="1617"/>
      <c r="Z1" s="1617"/>
      <c r="AA1" s="1617"/>
    </row>
    <row r="2" spans="1:27" s="211" customFormat="1" ht="180" customHeight="1">
      <c r="A2" s="205" t="s">
        <v>1</v>
      </c>
      <c r="B2" s="206" t="s">
        <v>12</v>
      </c>
      <c r="C2" s="207" t="s">
        <v>4</v>
      </c>
      <c r="D2" s="207" t="s">
        <v>211</v>
      </c>
      <c r="E2" s="207" t="s">
        <v>212</v>
      </c>
      <c r="F2" s="207" t="s">
        <v>276</v>
      </c>
      <c r="G2" s="208" t="s">
        <v>213</v>
      </c>
      <c r="H2" s="207" t="s">
        <v>214</v>
      </c>
      <c r="I2" s="206" t="s">
        <v>215</v>
      </c>
      <c r="J2" s="1618" t="s">
        <v>216</v>
      </c>
      <c r="K2" s="1619"/>
      <c r="L2" s="1620"/>
      <c r="M2" s="209" t="s">
        <v>217</v>
      </c>
      <c r="N2" s="209" t="s">
        <v>218</v>
      </c>
      <c r="O2" s="208" t="s">
        <v>219</v>
      </c>
      <c r="P2" s="1618" t="s">
        <v>220</v>
      </c>
      <c r="Q2" s="1619"/>
      <c r="R2" s="1620"/>
      <c r="S2" s="209" t="s">
        <v>221</v>
      </c>
      <c r="T2" s="1621" t="s">
        <v>222</v>
      </c>
      <c r="U2" s="1622"/>
      <c r="V2" s="1623"/>
      <c r="W2" s="210" t="s">
        <v>223</v>
      </c>
      <c r="X2" s="1618" t="s">
        <v>224</v>
      </c>
      <c r="Y2" s="1619"/>
      <c r="Z2" s="1619"/>
      <c r="AA2" s="795" t="s">
        <v>430</v>
      </c>
    </row>
    <row r="3" spans="1:27" s="214" customFormat="1" ht="14.1" customHeight="1">
      <c r="A3" s="212">
        <v>1</v>
      </c>
      <c r="B3" s="212">
        <v>2</v>
      </c>
      <c r="C3" s="212">
        <v>1</v>
      </c>
      <c r="D3" s="212">
        <v>4</v>
      </c>
      <c r="E3" s="212">
        <v>5</v>
      </c>
      <c r="F3" s="212">
        <v>6</v>
      </c>
      <c r="G3" s="212">
        <v>7</v>
      </c>
      <c r="H3" s="212">
        <v>8</v>
      </c>
      <c r="I3" s="212">
        <v>9</v>
      </c>
      <c r="J3" s="1614">
        <v>10</v>
      </c>
      <c r="K3" s="1615"/>
      <c r="L3" s="1616"/>
      <c r="M3" s="212">
        <v>11</v>
      </c>
      <c r="N3" s="212">
        <v>12</v>
      </c>
      <c r="O3" s="212">
        <v>13</v>
      </c>
      <c r="P3" s="1614">
        <v>14</v>
      </c>
      <c r="Q3" s="1615"/>
      <c r="R3" s="1616"/>
      <c r="S3" s="212">
        <v>15</v>
      </c>
      <c r="T3" s="1614">
        <v>16</v>
      </c>
      <c r="U3" s="1615"/>
      <c r="V3" s="1616"/>
      <c r="W3" s="213">
        <v>17</v>
      </c>
      <c r="X3" s="1614">
        <v>18</v>
      </c>
      <c r="Y3" s="1615"/>
      <c r="Z3" s="1615"/>
      <c r="AA3" s="796">
        <v>19</v>
      </c>
    </row>
    <row r="4" spans="1:27" ht="20.100000000000001" customHeight="1">
      <c r="A4" s="2">
        <v>1</v>
      </c>
      <c r="B4" s="3" t="s">
        <v>1252</v>
      </c>
      <c r="C4" s="867">
        <v>1</v>
      </c>
      <c r="D4" s="867">
        <v>7</v>
      </c>
      <c r="E4" s="216"/>
      <c r="F4" s="216">
        <v>54</v>
      </c>
      <c r="G4" s="216"/>
      <c r="H4" s="216"/>
      <c r="I4" s="191" t="s">
        <v>1681</v>
      </c>
      <c r="J4" s="217" t="s">
        <v>724</v>
      </c>
      <c r="K4" s="218" t="s">
        <v>1682</v>
      </c>
      <c r="L4" s="219">
        <v>1967</v>
      </c>
      <c r="M4" s="220" t="s">
        <v>1683</v>
      </c>
      <c r="N4" s="221" t="s">
        <v>1684</v>
      </c>
      <c r="O4" s="191" t="s">
        <v>1223</v>
      </c>
      <c r="P4" s="217" t="s">
        <v>1685</v>
      </c>
      <c r="Q4" s="218" t="s">
        <v>1682</v>
      </c>
      <c r="R4" s="219">
        <v>1993</v>
      </c>
      <c r="S4" s="221" t="s">
        <v>2237</v>
      </c>
      <c r="T4" s="217" t="s">
        <v>1686</v>
      </c>
      <c r="U4" s="218" t="s">
        <v>1687</v>
      </c>
      <c r="V4" s="219">
        <v>1993</v>
      </c>
      <c r="W4" s="219">
        <v>28</v>
      </c>
      <c r="X4" s="219">
        <v>28</v>
      </c>
      <c r="Y4" s="219"/>
      <c r="Z4" s="219">
        <v>15</v>
      </c>
      <c r="AA4" s="219"/>
    </row>
    <row r="5" spans="1:27" ht="20.100000000000001" customHeight="1">
      <c r="A5" s="2">
        <v>2</v>
      </c>
      <c r="B5" s="3" t="s">
        <v>1253</v>
      </c>
      <c r="C5" s="867">
        <v>1</v>
      </c>
      <c r="D5" s="867">
        <v>7</v>
      </c>
      <c r="E5" s="216"/>
      <c r="F5" s="216">
        <v>54</v>
      </c>
      <c r="G5" s="216"/>
      <c r="H5" s="216"/>
      <c r="I5" s="191" t="s">
        <v>1688</v>
      </c>
      <c r="J5" s="217" t="s">
        <v>716</v>
      </c>
      <c r="K5" s="218" t="s">
        <v>713</v>
      </c>
      <c r="L5" s="219">
        <v>1967</v>
      </c>
      <c r="M5" s="220" t="s">
        <v>1689</v>
      </c>
      <c r="N5" s="221" t="s">
        <v>1690</v>
      </c>
      <c r="O5" s="191" t="s">
        <v>1691</v>
      </c>
      <c r="P5" s="217" t="s">
        <v>1692</v>
      </c>
      <c r="Q5" s="218" t="s">
        <v>719</v>
      </c>
      <c r="R5" s="219">
        <v>1990</v>
      </c>
      <c r="S5" s="221" t="s">
        <v>1693</v>
      </c>
      <c r="T5" s="217" t="s">
        <v>1694</v>
      </c>
      <c r="U5" s="218" t="s">
        <v>1695</v>
      </c>
      <c r="V5" s="219">
        <v>1998</v>
      </c>
      <c r="W5" s="219">
        <v>23</v>
      </c>
      <c r="X5" s="219">
        <v>26</v>
      </c>
      <c r="Y5" s="219">
        <v>5</v>
      </c>
      <c r="Z5" s="219">
        <v>26</v>
      </c>
      <c r="AA5" s="219"/>
    </row>
    <row r="6" spans="1:27" ht="20.100000000000001" customHeight="1">
      <c r="A6" s="2">
        <v>3</v>
      </c>
      <c r="B6" s="3" t="s">
        <v>1254</v>
      </c>
      <c r="C6" s="867">
        <v>1</v>
      </c>
      <c r="D6" s="867">
        <v>7</v>
      </c>
      <c r="E6" s="216"/>
      <c r="F6" s="216">
        <v>30</v>
      </c>
      <c r="G6" s="216"/>
      <c r="H6" s="216"/>
      <c r="I6" s="191" t="s">
        <v>1696</v>
      </c>
      <c r="J6" s="217" t="s">
        <v>1697</v>
      </c>
      <c r="K6" s="218" t="s">
        <v>1698</v>
      </c>
      <c r="L6" s="219">
        <v>1990</v>
      </c>
      <c r="M6" s="220" t="s">
        <v>1699</v>
      </c>
      <c r="N6" s="221" t="s">
        <v>1700</v>
      </c>
      <c r="O6" s="191" t="s">
        <v>1701</v>
      </c>
      <c r="P6" s="217" t="s">
        <v>1697</v>
      </c>
      <c r="Q6" s="218" t="s">
        <v>1698</v>
      </c>
      <c r="R6" s="219">
        <v>1990</v>
      </c>
      <c r="S6" s="221" t="s">
        <v>2130</v>
      </c>
      <c r="T6" s="217" t="s">
        <v>1702</v>
      </c>
      <c r="U6" s="218" t="s">
        <v>1703</v>
      </c>
      <c r="V6" s="219">
        <v>2020</v>
      </c>
      <c r="W6" s="219">
        <v>5</v>
      </c>
      <c r="X6" s="219">
        <v>5</v>
      </c>
      <c r="Y6" s="219">
        <v>11</v>
      </c>
      <c r="Z6" s="219">
        <v>12</v>
      </c>
      <c r="AA6" s="219"/>
    </row>
    <row r="7" spans="1:27" ht="20.100000000000001" customHeight="1">
      <c r="A7" s="2">
        <v>4</v>
      </c>
      <c r="B7" s="3" t="s">
        <v>1255</v>
      </c>
      <c r="C7" s="867">
        <v>1</v>
      </c>
      <c r="D7" s="867">
        <v>7</v>
      </c>
      <c r="E7" s="216"/>
      <c r="F7" s="216">
        <v>37</v>
      </c>
      <c r="G7" s="216"/>
      <c r="H7" s="216"/>
      <c r="I7" s="191" t="s">
        <v>1704</v>
      </c>
      <c r="J7" s="217" t="s">
        <v>1697</v>
      </c>
      <c r="K7" s="218" t="s">
        <v>1695</v>
      </c>
      <c r="L7" s="219">
        <v>1983</v>
      </c>
      <c r="M7" s="220" t="s">
        <v>1705</v>
      </c>
      <c r="N7" s="221" t="s">
        <v>1700</v>
      </c>
      <c r="O7" s="191" t="s">
        <v>1223</v>
      </c>
      <c r="P7" s="217" t="s">
        <v>1706</v>
      </c>
      <c r="Q7" s="218" t="s">
        <v>1695</v>
      </c>
      <c r="R7" s="219">
        <v>2008</v>
      </c>
      <c r="S7" s="221" t="s">
        <v>1707</v>
      </c>
      <c r="T7" s="217" t="s">
        <v>1708</v>
      </c>
      <c r="U7" s="218" t="s">
        <v>1694</v>
      </c>
      <c r="V7" s="219">
        <v>2009</v>
      </c>
      <c r="W7" s="219">
        <v>11</v>
      </c>
      <c r="X7" s="219">
        <v>11</v>
      </c>
      <c r="Y7" s="219">
        <v>8</v>
      </c>
      <c r="Z7" s="219">
        <v>1</v>
      </c>
      <c r="AA7" s="219"/>
    </row>
    <row r="8" spans="1:27" ht="20.100000000000001" customHeight="1">
      <c r="A8" s="2">
        <v>5</v>
      </c>
      <c r="B8" s="3" t="s">
        <v>1256</v>
      </c>
      <c r="C8" s="867">
        <v>1</v>
      </c>
      <c r="D8" s="867">
        <v>7</v>
      </c>
      <c r="E8" s="216"/>
      <c r="F8" s="216">
        <v>38</v>
      </c>
      <c r="G8" s="216"/>
      <c r="H8" s="216"/>
      <c r="I8" s="191" t="s">
        <v>1696</v>
      </c>
      <c r="J8" s="217" t="s">
        <v>1709</v>
      </c>
      <c r="K8" s="218" t="s">
        <v>722</v>
      </c>
      <c r="L8" s="219">
        <v>1982</v>
      </c>
      <c r="M8" s="220" t="s">
        <v>1710</v>
      </c>
      <c r="N8" s="221" t="s">
        <v>1711</v>
      </c>
      <c r="O8" s="191" t="s">
        <v>1712</v>
      </c>
      <c r="P8" s="217" t="s">
        <v>1703</v>
      </c>
      <c r="Q8" s="218" t="s">
        <v>724</v>
      </c>
      <c r="R8" s="219">
        <v>2012</v>
      </c>
      <c r="S8" s="221" t="s">
        <v>1713</v>
      </c>
      <c r="T8" s="217" t="s">
        <v>1708</v>
      </c>
      <c r="U8" s="218" t="s">
        <v>1695</v>
      </c>
      <c r="V8" s="219">
        <v>2015</v>
      </c>
      <c r="W8" s="219">
        <v>5</v>
      </c>
      <c r="X8" s="219">
        <v>8</v>
      </c>
      <c r="Y8" s="219">
        <v>4</v>
      </c>
      <c r="Z8" s="219">
        <v>10</v>
      </c>
      <c r="AA8" s="219"/>
    </row>
    <row r="9" spans="1:27" ht="20.100000000000001" customHeight="1">
      <c r="A9" s="2">
        <v>6</v>
      </c>
      <c r="B9" s="3" t="s">
        <v>1257</v>
      </c>
      <c r="C9" s="867">
        <v>1</v>
      </c>
      <c r="D9" s="867">
        <v>7</v>
      </c>
      <c r="E9" s="216"/>
      <c r="F9" s="216">
        <v>39</v>
      </c>
      <c r="G9" s="216"/>
      <c r="H9" s="216"/>
      <c r="I9" s="191" t="s">
        <v>1696</v>
      </c>
      <c r="J9" s="217" t="s">
        <v>1714</v>
      </c>
      <c r="K9" s="218" t="s">
        <v>1694</v>
      </c>
      <c r="L9" s="219">
        <v>1982</v>
      </c>
      <c r="M9" s="220" t="s">
        <v>1715</v>
      </c>
      <c r="N9" s="221" t="s">
        <v>1690</v>
      </c>
      <c r="O9" s="191" t="s">
        <v>1223</v>
      </c>
      <c r="P9" s="217" t="s">
        <v>1714</v>
      </c>
      <c r="Q9" s="218" t="s">
        <v>722</v>
      </c>
      <c r="R9" s="219">
        <v>2007</v>
      </c>
      <c r="S9" s="221" t="s">
        <v>1716</v>
      </c>
      <c r="T9" s="217" t="s">
        <v>713</v>
      </c>
      <c r="U9" s="218" t="s">
        <v>1717</v>
      </c>
      <c r="V9" s="219">
        <v>2012</v>
      </c>
      <c r="W9" s="219">
        <v>10</v>
      </c>
      <c r="X9" s="219">
        <v>12</v>
      </c>
      <c r="Y9" s="219">
        <v>9</v>
      </c>
      <c r="Z9" s="219">
        <v>27</v>
      </c>
      <c r="AA9" s="219"/>
    </row>
    <row r="10" spans="1:27" ht="20.100000000000001" customHeight="1">
      <c r="A10" s="2">
        <v>7</v>
      </c>
      <c r="B10" s="3" t="s">
        <v>1258</v>
      </c>
      <c r="C10" s="867">
        <v>1</v>
      </c>
      <c r="D10" s="867">
        <v>7</v>
      </c>
      <c r="E10" s="216"/>
      <c r="F10" s="216">
        <v>41</v>
      </c>
      <c r="G10" s="216"/>
      <c r="H10" s="216"/>
      <c r="I10" s="191" t="s">
        <v>1718</v>
      </c>
      <c r="J10" s="217" t="s">
        <v>713</v>
      </c>
      <c r="K10" s="218" t="s">
        <v>1719</v>
      </c>
      <c r="L10" s="219">
        <v>1980</v>
      </c>
      <c r="M10" s="220" t="s">
        <v>1720</v>
      </c>
      <c r="N10" s="221" t="s">
        <v>1700</v>
      </c>
      <c r="O10" s="191" t="s">
        <v>1712</v>
      </c>
      <c r="P10" s="217" t="s">
        <v>716</v>
      </c>
      <c r="Q10" s="218" t="s">
        <v>1694</v>
      </c>
      <c r="R10" s="219">
        <v>2010</v>
      </c>
      <c r="S10" s="221" t="s">
        <v>2238</v>
      </c>
      <c r="T10" s="217" t="s">
        <v>1721</v>
      </c>
      <c r="U10" s="218" t="s">
        <v>1687</v>
      </c>
      <c r="V10" s="219">
        <v>2013</v>
      </c>
      <c r="W10" s="219">
        <v>7</v>
      </c>
      <c r="X10" s="219">
        <v>9</v>
      </c>
      <c r="Y10" s="219">
        <v>3</v>
      </c>
      <c r="Z10" s="219">
        <v>13</v>
      </c>
      <c r="AA10" s="219"/>
    </row>
    <row r="11" spans="1:27" ht="20.100000000000001" customHeight="1">
      <c r="A11" s="2">
        <v>8</v>
      </c>
      <c r="B11" s="3" t="s">
        <v>1259</v>
      </c>
      <c r="C11" s="867">
        <v>1</v>
      </c>
      <c r="D11" s="867">
        <v>4</v>
      </c>
      <c r="E11" s="216"/>
      <c r="F11" s="216">
        <v>35</v>
      </c>
      <c r="G11" s="216"/>
      <c r="H11" s="216"/>
      <c r="I11" s="191" t="s">
        <v>1722</v>
      </c>
      <c r="J11" s="217" t="s">
        <v>1709</v>
      </c>
      <c r="K11" s="218" t="s">
        <v>716</v>
      </c>
      <c r="L11" s="219">
        <v>1985</v>
      </c>
      <c r="M11" s="220" t="s">
        <v>1723</v>
      </c>
      <c r="N11" s="221" t="s">
        <v>1724</v>
      </c>
      <c r="O11" s="191" t="s">
        <v>1505</v>
      </c>
      <c r="P11" s="217" t="s">
        <v>1695</v>
      </c>
      <c r="Q11" s="218" t="s">
        <v>1682</v>
      </c>
      <c r="R11" s="219">
        <v>2004</v>
      </c>
      <c r="S11" s="221" t="s">
        <v>796</v>
      </c>
      <c r="T11" s="217" t="s">
        <v>724</v>
      </c>
      <c r="U11" s="218" t="s">
        <v>713</v>
      </c>
      <c r="V11" s="219">
        <v>2012</v>
      </c>
      <c r="W11" s="219">
        <v>9</v>
      </c>
      <c r="X11" s="219">
        <v>9</v>
      </c>
      <c r="Y11" s="219">
        <v>4</v>
      </c>
      <c r="Z11" s="219">
        <v>29</v>
      </c>
      <c r="AA11" s="219"/>
    </row>
    <row r="12" spans="1:27" ht="20.100000000000001" customHeight="1">
      <c r="A12" s="2">
        <v>9</v>
      </c>
      <c r="B12" s="3" t="s">
        <v>1261</v>
      </c>
      <c r="C12" s="867">
        <v>1</v>
      </c>
      <c r="D12" s="867">
        <v>4</v>
      </c>
      <c r="E12" s="216"/>
      <c r="F12" s="216">
        <v>41</v>
      </c>
      <c r="G12" s="216"/>
      <c r="H12" s="216"/>
      <c r="I12" s="191" t="s">
        <v>1696</v>
      </c>
      <c r="J12" s="217" t="s">
        <v>722</v>
      </c>
      <c r="K12" s="218" t="s">
        <v>1694</v>
      </c>
      <c r="L12" s="219">
        <v>1980</v>
      </c>
      <c r="M12" s="220" t="s">
        <v>1725</v>
      </c>
      <c r="N12" s="221" t="s">
        <v>1724</v>
      </c>
      <c r="O12" s="191" t="s">
        <v>1505</v>
      </c>
      <c r="P12" s="217" t="s">
        <v>1726</v>
      </c>
      <c r="Q12" s="218" t="s">
        <v>1682</v>
      </c>
      <c r="R12" s="219">
        <v>1998</v>
      </c>
      <c r="S12" s="221" t="s">
        <v>796</v>
      </c>
      <c r="T12" s="217" t="s">
        <v>1727</v>
      </c>
      <c r="U12" s="218" t="s">
        <v>1728</v>
      </c>
      <c r="V12" s="219">
        <v>2001</v>
      </c>
      <c r="W12" s="219">
        <v>20</v>
      </c>
      <c r="X12" s="219">
        <v>20</v>
      </c>
      <c r="Y12" s="219">
        <v>3</v>
      </c>
      <c r="Z12" s="219">
        <v>18</v>
      </c>
      <c r="AA12" s="219"/>
    </row>
    <row r="13" spans="1:27" ht="20.100000000000001" customHeight="1">
      <c r="A13" s="2">
        <v>10</v>
      </c>
      <c r="B13" s="3" t="s">
        <v>1262</v>
      </c>
      <c r="C13" s="867">
        <v>1</v>
      </c>
      <c r="D13" s="867">
        <v>4</v>
      </c>
      <c r="E13" s="216"/>
      <c r="F13" s="216">
        <v>62</v>
      </c>
      <c r="G13" s="216"/>
      <c r="H13" s="216"/>
      <c r="I13" s="191" t="s">
        <v>1729</v>
      </c>
      <c r="J13" s="217" t="s">
        <v>1694</v>
      </c>
      <c r="K13" s="218" t="s">
        <v>1694</v>
      </c>
      <c r="L13" s="219">
        <v>1959</v>
      </c>
      <c r="M13" s="220" t="s">
        <v>1730</v>
      </c>
      <c r="N13" s="221" t="s">
        <v>1731</v>
      </c>
      <c r="O13" s="191" t="s">
        <v>1701</v>
      </c>
      <c r="P13" s="217" t="s">
        <v>1732</v>
      </c>
      <c r="Q13" s="218" t="s">
        <v>1682</v>
      </c>
      <c r="R13" s="219">
        <v>1977</v>
      </c>
      <c r="S13" s="221" t="s">
        <v>1733</v>
      </c>
      <c r="T13" s="217" t="s">
        <v>1717</v>
      </c>
      <c r="U13" s="218" t="s">
        <v>722</v>
      </c>
      <c r="V13" s="219">
        <v>1993</v>
      </c>
      <c r="W13" s="219">
        <v>27</v>
      </c>
      <c r="X13" s="219">
        <v>40</v>
      </c>
      <c r="Y13" s="219">
        <v>4</v>
      </c>
      <c r="Z13" s="219">
        <v>6</v>
      </c>
      <c r="AA13" s="219"/>
    </row>
    <row r="14" spans="1:27" ht="20.100000000000001" customHeight="1">
      <c r="A14" s="2">
        <v>11</v>
      </c>
      <c r="B14" s="1006" t="s">
        <v>1263</v>
      </c>
      <c r="C14" s="867">
        <v>1</v>
      </c>
      <c r="D14" s="867">
        <v>5</v>
      </c>
      <c r="E14" s="216"/>
      <c r="F14" s="216">
        <v>54</v>
      </c>
      <c r="G14" s="216"/>
      <c r="H14" s="216"/>
      <c r="I14" s="191" t="s">
        <v>1734</v>
      </c>
      <c r="J14" s="217" t="s">
        <v>1697</v>
      </c>
      <c r="K14" s="218" t="s">
        <v>713</v>
      </c>
      <c r="L14" s="219">
        <v>1967</v>
      </c>
      <c r="M14" s="220" t="s">
        <v>1735</v>
      </c>
      <c r="N14" s="221" t="s">
        <v>1736</v>
      </c>
      <c r="O14" s="191" t="s">
        <v>1223</v>
      </c>
      <c r="P14" s="217" t="s">
        <v>712</v>
      </c>
      <c r="Q14" s="218" t="s">
        <v>1682</v>
      </c>
      <c r="R14" s="219">
        <v>1986</v>
      </c>
      <c r="S14" s="221" t="s">
        <v>1737</v>
      </c>
      <c r="T14" s="217" t="s">
        <v>1694</v>
      </c>
      <c r="U14" s="218" t="s">
        <v>1687</v>
      </c>
      <c r="V14" s="219">
        <v>2010</v>
      </c>
      <c r="W14" s="219">
        <v>10</v>
      </c>
      <c r="X14" s="219">
        <v>30</v>
      </c>
      <c r="Y14" s="219">
        <v>4</v>
      </c>
      <c r="Z14" s="219">
        <v>1</v>
      </c>
      <c r="AA14" s="219"/>
    </row>
    <row r="15" spans="1:27" ht="20.100000000000001" customHeight="1">
      <c r="A15" s="2">
        <v>12</v>
      </c>
      <c r="B15" s="1006" t="s">
        <v>1264</v>
      </c>
      <c r="C15" s="867">
        <v>1</v>
      </c>
      <c r="D15" s="867">
        <v>3</v>
      </c>
      <c r="E15" s="216"/>
      <c r="F15" s="216">
        <v>56</v>
      </c>
      <c r="G15" s="216"/>
      <c r="H15" s="216"/>
      <c r="I15" s="191" t="s">
        <v>1738</v>
      </c>
      <c r="J15" s="217" t="s">
        <v>712</v>
      </c>
      <c r="K15" s="218" t="s">
        <v>1687</v>
      </c>
      <c r="L15" s="219">
        <v>1965</v>
      </c>
      <c r="M15" s="220" t="s">
        <v>1739</v>
      </c>
      <c r="N15" s="221" t="s">
        <v>1740</v>
      </c>
      <c r="O15" s="191" t="s">
        <v>1701</v>
      </c>
      <c r="P15" s="217" t="s">
        <v>1706</v>
      </c>
      <c r="Q15" s="218" t="s">
        <v>1682</v>
      </c>
      <c r="R15" s="219">
        <v>1978</v>
      </c>
      <c r="S15" s="221" t="s">
        <v>1741</v>
      </c>
      <c r="T15" s="217" t="s">
        <v>1717</v>
      </c>
      <c r="U15" s="218" t="s">
        <v>713</v>
      </c>
      <c r="V15" s="219">
        <v>1995</v>
      </c>
      <c r="W15" s="219">
        <v>25</v>
      </c>
      <c r="X15" s="219">
        <v>25</v>
      </c>
      <c r="Y15" s="219">
        <v>4</v>
      </c>
      <c r="Z15" s="219">
        <v>4</v>
      </c>
      <c r="AA15" s="219"/>
    </row>
    <row r="16" spans="1:27" ht="20.100000000000001" customHeight="1">
      <c r="A16" s="2">
        <v>13</v>
      </c>
      <c r="B16" s="1006" t="s">
        <v>1265</v>
      </c>
      <c r="C16" s="867">
        <v>1</v>
      </c>
      <c r="D16" s="867">
        <v>1</v>
      </c>
      <c r="E16" s="216"/>
      <c r="F16" s="216">
        <v>62</v>
      </c>
      <c r="G16" s="216"/>
      <c r="H16" s="216"/>
      <c r="I16" s="221" t="s">
        <v>1734</v>
      </c>
      <c r="J16" s="217" t="s">
        <v>1726</v>
      </c>
      <c r="K16" s="218" t="s">
        <v>713</v>
      </c>
      <c r="L16" s="219">
        <v>1959</v>
      </c>
      <c r="M16" s="220" t="s">
        <v>1742</v>
      </c>
      <c r="N16" s="221" t="s">
        <v>1743</v>
      </c>
      <c r="O16" s="191" t="s">
        <v>1744</v>
      </c>
      <c r="P16" s="217" t="s">
        <v>1694</v>
      </c>
      <c r="Q16" s="218" t="s">
        <v>1694</v>
      </c>
      <c r="R16" s="219">
        <v>1982</v>
      </c>
      <c r="S16" s="221"/>
      <c r="T16" s="217" t="s">
        <v>1717</v>
      </c>
      <c r="U16" s="218" t="s">
        <v>713</v>
      </c>
      <c r="V16" s="219">
        <v>1996</v>
      </c>
      <c r="W16" s="219">
        <v>25</v>
      </c>
      <c r="X16" s="219">
        <v>25</v>
      </c>
      <c r="Y16" s="219">
        <v>5</v>
      </c>
      <c r="Z16" s="219">
        <v>1</v>
      </c>
      <c r="AA16" s="219"/>
    </row>
    <row r="17" spans="1:27" ht="20.100000000000001" customHeight="1">
      <c r="A17" s="2">
        <v>14</v>
      </c>
      <c r="B17" s="1006" t="s">
        <v>1267</v>
      </c>
      <c r="C17" s="867">
        <v>1</v>
      </c>
      <c r="D17" s="867">
        <v>3</v>
      </c>
      <c r="E17" s="216"/>
      <c r="F17" s="216">
        <v>63</v>
      </c>
      <c r="G17" s="216"/>
      <c r="H17" s="216"/>
      <c r="I17" s="191" t="s">
        <v>1722</v>
      </c>
      <c r="J17" s="217" t="s">
        <v>1697</v>
      </c>
      <c r="K17" s="218" t="s">
        <v>1695</v>
      </c>
      <c r="L17" s="219">
        <v>1957</v>
      </c>
      <c r="M17" s="220" t="s">
        <v>1745</v>
      </c>
      <c r="N17" s="221" t="s">
        <v>1746</v>
      </c>
      <c r="O17" s="191" t="s">
        <v>1701</v>
      </c>
      <c r="P17" s="217" t="s">
        <v>1747</v>
      </c>
      <c r="Q17" s="218" t="s">
        <v>1717</v>
      </c>
      <c r="R17" s="219">
        <v>1978</v>
      </c>
      <c r="S17" s="221" t="s">
        <v>1748</v>
      </c>
      <c r="T17" s="217" t="s">
        <v>1695</v>
      </c>
      <c r="U17" s="218" t="s">
        <v>1695</v>
      </c>
      <c r="V17" s="219">
        <v>1995</v>
      </c>
      <c r="W17" s="219">
        <v>25</v>
      </c>
      <c r="X17" s="219">
        <v>34</v>
      </c>
      <c r="Y17" s="219">
        <v>3</v>
      </c>
      <c r="Z17" s="219">
        <v>24</v>
      </c>
      <c r="AA17" s="219"/>
    </row>
    <row r="18" spans="1:27" ht="20.100000000000001" customHeight="1">
      <c r="A18" s="2">
        <v>15</v>
      </c>
      <c r="B18" s="1006" t="s">
        <v>1268</v>
      </c>
      <c r="C18" s="867">
        <v>1</v>
      </c>
      <c r="D18" s="867">
        <v>3</v>
      </c>
      <c r="E18" s="216"/>
      <c r="F18" s="216">
        <v>52</v>
      </c>
      <c r="G18" s="216"/>
      <c r="H18" s="216"/>
      <c r="I18" s="191" t="s">
        <v>1696</v>
      </c>
      <c r="J18" s="217" t="s">
        <v>1682</v>
      </c>
      <c r="K18" s="218" t="s">
        <v>1717</v>
      </c>
      <c r="L18" s="219">
        <v>1969</v>
      </c>
      <c r="M18" s="220" t="s">
        <v>1841</v>
      </c>
      <c r="N18" s="221" t="s">
        <v>1842</v>
      </c>
      <c r="O18" s="191" t="s">
        <v>1505</v>
      </c>
      <c r="P18" s="217" t="s">
        <v>1843</v>
      </c>
      <c r="Q18" s="218" t="s">
        <v>1843</v>
      </c>
      <c r="R18" s="219">
        <v>1986</v>
      </c>
      <c r="S18" s="221" t="s">
        <v>1844</v>
      </c>
      <c r="T18" s="217" t="s">
        <v>1845</v>
      </c>
      <c r="U18" s="218" t="s">
        <v>1846</v>
      </c>
      <c r="V18" s="219">
        <v>2016</v>
      </c>
      <c r="W18" s="219">
        <v>5</v>
      </c>
      <c r="X18" s="219">
        <v>6</v>
      </c>
      <c r="Y18" s="219">
        <v>9</v>
      </c>
      <c r="Z18" s="219">
        <v>5</v>
      </c>
      <c r="AA18" s="219"/>
    </row>
    <row r="19" spans="1:27" ht="20.100000000000001" customHeight="1">
      <c r="A19" s="2">
        <v>16</v>
      </c>
      <c r="B19" s="1006" t="s">
        <v>1269</v>
      </c>
      <c r="C19" s="867">
        <v>1</v>
      </c>
      <c r="D19" s="867">
        <v>4</v>
      </c>
      <c r="E19" s="216"/>
      <c r="F19" s="216">
        <v>52</v>
      </c>
      <c r="G19" s="216"/>
      <c r="H19" s="216"/>
      <c r="I19" s="191" t="s">
        <v>1688</v>
      </c>
      <c r="J19" s="217" t="s">
        <v>1694</v>
      </c>
      <c r="K19" s="218" t="s">
        <v>1682</v>
      </c>
      <c r="L19" s="219">
        <v>1969</v>
      </c>
      <c r="M19" s="220" t="s">
        <v>1848</v>
      </c>
      <c r="N19" s="221" t="s">
        <v>1849</v>
      </c>
      <c r="O19" s="191" t="s">
        <v>1847</v>
      </c>
      <c r="P19" s="217" t="s">
        <v>724</v>
      </c>
      <c r="Q19" s="218" t="s">
        <v>1682</v>
      </c>
      <c r="R19" s="219">
        <v>1988</v>
      </c>
      <c r="S19" s="221" t="s">
        <v>1850</v>
      </c>
      <c r="T19" s="217" t="s">
        <v>1694</v>
      </c>
      <c r="U19" s="218" t="s">
        <v>1687</v>
      </c>
      <c r="V19" s="219">
        <v>2007</v>
      </c>
      <c r="W19" s="219">
        <v>14</v>
      </c>
      <c r="X19" s="219">
        <v>14</v>
      </c>
      <c r="Y19" s="219">
        <v>10</v>
      </c>
      <c r="Z19" s="219">
        <v>21</v>
      </c>
      <c r="AA19" s="219"/>
    </row>
    <row r="20" spans="1:27" ht="20.100000000000001" customHeight="1">
      <c r="A20" s="2">
        <v>17</v>
      </c>
      <c r="B20" s="1006" t="s">
        <v>1270</v>
      </c>
      <c r="C20" s="867">
        <v>1</v>
      </c>
      <c r="D20" s="867">
        <v>4</v>
      </c>
      <c r="E20" s="216"/>
      <c r="F20" s="216">
        <v>53</v>
      </c>
      <c r="G20" s="216"/>
      <c r="H20" s="216"/>
      <c r="I20" s="191" t="s">
        <v>1738</v>
      </c>
      <c r="J20" s="217" t="s">
        <v>1692</v>
      </c>
      <c r="K20" s="218" t="s">
        <v>1682</v>
      </c>
      <c r="L20" s="219">
        <v>1968</v>
      </c>
      <c r="M20" s="220" t="s">
        <v>1851</v>
      </c>
      <c r="N20" s="221" t="s">
        <v>1852</v>
      </c>
      <c r="O20" s="191" t="s">
        <v>1853</v>
      </c>
      <c r="P20" s="217" t="s">
        <v>1728</v>
      </c>
      <c r="Q20" s="218" t="s">
        <v>1682</v>
      </c>
      <c r="R20" s="219">
        <v>1987</v>
      </c>
      <c r="S20" s="221" t="s">
        <v>801</v>
      </c>
      <c r="T20" s="217" t="s">
        <v>713</v>
      </c>
      <c r="U20" s="218" t="s">
        <v>713</v>
      </c>
      <c r="V20" s="219">
        <v>2012</v>
      </c>
      <c r="W20" s="219">
        <v>8</v>
      </c>
      <c r="X20" s="219">
        <v>8</v>
      </c>
      <c r="Y20" s="219">
        <v>10</v>
      </c>
      <c r="Z20" s="219">
        <v>0</v>
      </c>
      <c r="AA20" s="219"/>
    </row>
    <row r="21" spans="1:27" ht="20.100000000000001" customHeight="1">
      <c r="A21" s="2">
        <v>18</v>
      </c>
      <c r="B21" s="1006" t="s">
        <v>1271</v>
      </c>
      <c r="C21" s="867">
        <v>1</v>
      </c>
      <c r="D21" s="867">
        <v>3</v>
      </c>
      <c r="E21" s="216"/>
      <c r="F21" s="216">
        <v>51</v>
      </c>
      <c r="G21" s="216"/>
      <c r="H21" s="216"/>
      <c r="I21" s="191" t="s">
        <v>1854</v>
      </c>
      <c r="J21" s="217" t="s">
        <v>1714</v>
      </c>
      <c r="K21" s="218" t="s">
        <v>722</v>
      </c>
      <c r="L21" s="219">
        <v>1969</v>
      </c>
      <c r="M21" s="220" t="s">
        <v>1855</v>
      </c>
      <c r="N21" s="221" t="s">
        <v>1856</v>
      </c>
      <c r="O21" s="191" t="s">
        <v>1857</v>
      </c>
      <c r="P21" s="217" t="s">
        <v>716</v>
      </c>
      <c r="Q21" s="218" t="s">
        <v>1682</v>
      </c>
      <c r="R21" s="219">
        <v>1987</v>
      </c>
      <c r="S21" s="221" t="s">
        <v>1858</v>
      </c>
      <c r="T21" s="217" t="s">
        <v>1859</v>
      </c>
      <c r="U21" s="218" t="s">
        <v>1687</v>
      </c>
      <c r="V21" s="219">
        <v>2013</v>
      </c>
      <c r="W21" s="219">
        <v>9</v>
      </c>
      <c r="X21" s="219">
        <v>19</v>
      </c>
      <c r="Y21" s="219">
        <v>6</v>
      </c>
      <c r="Z21" s="219">
        <v>21</v>
      </c>
      <c r="AA21" s="219"/>
    </row>
    <row r="22" spans="1:27" ht="20.100000000000001" customHeight="1">
      <c r="A22" s="2">
        <v>19</v>
      </c>
      <c r="B22" s="957" t="s">
        <v>1272</v>
      </c>
      <c r="C22" s="867">
        <v>1</v>
      </c>
      <c r="D22" s="867">
        <v>3</v>
      </c>
      <c r="E22" s="216"/>
      <c r="F22" s="216">
        <v>45</v>
      </c>
      <c r="G22" s="216"/>
      <c r="H22" s="216"/>
      <c r="I22" s="191" t="s">
        <v>1860</v>
      </c>
      <c r="J22" s="217" t="s">
        <v>724</v>
      </c>
      <c r="K22" s="218" t="s">
        <v>719</v>
      </c>
      <c r="L22" s="219">
        <v>1975</v>
      </c>
      <c r="M22" s="220" t="s">
        <v>1861</v>
      </c>
      <c r="N22" s="221" t="s">
        <v>1842</v>
      </c>
      <c r="O22" s="191" t="s">
        <v>1505</v>
      </c>
      <c r="P22" s="217" t="s">
        <v>1708</v>
      </c>
      <c r="Q22" s="218" t="s">
        <v>1682</v>
      </c>
      <c r="R22" s="219">
        <v>1994</v>
      </c>
      <c r="S22" s="221" t="s">
        <v>1862</v>
      </c>
      <c r="T22" s="217" t="s">
        <v>1685</v>
      </c>
      <c r="U22" s="218" t="s">
        <v>722</v>
      </c>
      <c r="V22" s="219">
        <v>2014</v>
      </c>
      <c r="W22" s="219">
        <v>6</v>
      </c>
      <c r="X22" s="219">
        <v>11</v>
      </c>
      <c r="Y22" s="219">
        <v>11</v>
      </c>
      <c r="Z22" s="219">
        <v>3</v>
      </c>
      <c r="AA22" s="219"/>
    </row>
    <row r="23" spans="1:27" ht="20.100000000000001" customHeight="1">
      <c r="A23" s="2">
        <v>20</v>
      </c>
      <c r="B23" s="1006" t="s">
        <v>1273</v>
      </c>
      <c r="C23" s="867">
        <v>1</v>
      </c>
      <c r="D23" s="867">
        <v>3</v>
      </c>
      <c r="E23" s="216"/>
      <c r="F23" s="216">
        <v>53</v>
      </c>
      <c r="G23" s="216"/>
      <c r="H23" s="216"/>
      <c r="I23" s="191" t="s">
        <v>1688</v>
      </c>
      <c r="J23" s="217" t="s">
        <v>1717</v>
      </c>
      <c r="K23" s="218" t="s">
        <v>1717</v>
      </c>
      <c r="L23" s="219">
        <v>1967</v>
      </c>
      <c r="M23" s="220" t="s">
        <v>1863</v>
      </c>
      <c r="N23" s="221" t="s">
        <v>1864</v>
      </c>
      <c r="O23" s="191" t="s">
        <v>1865</v>
      </c>
      <c r="P23" s="217" t="s">
        <v>719</v>
      </c>
      <c r="Q23" s="218" t="s">
        <v>1682</v>
      </c>
      <c r="R23" s="219">
        <v>1985</v>
      </c>
      <c r="S23" s="221" t="s">
        <v>1866</v>
      </c>
      <c r="T23" s="217" t="s">
        <v>1714</v>
      </c>
      <c r="U23" s="218" t="s">
        <v>724</v>
      </c>
      <c r="V23" s="219">
        <v>2015</v>
      </c>
      <c r="W23" s="219">
        <v>6</v>
      </c>
      <c r="X23" s="219">
        <v>12</v>
      </c>
      <c r="Y23" s="219">
        <v>10</v>
      </c>
      <c r="Z23" s="219">
        <v>2</v>
      </c>
      <c r="AA23" s="219"/>
    </row>
    <row r="24" spans="1:27" ht="20.100000000000001" customHeight="1">
      <c r="A24" s="2">
        <v>21</v>
      </c>
      <c r="B24" s="1006" t="s">
        <v>1274</v>
      </c>
      <c r="C24" s="867">
        <v>2</v>
      </c>
      <c r="D24" s="867">
        <v>3</v>
      </c>
      <c r="E24" s="216"/>
      <c r="F24" s="216">
        <v>28</v>
      </c>
      <c r="G24" s="216"/>
      <c r="H24" s="216"/>
      <c r="I24" s="191" t="s">
        <v>1696</v>
      </c>
      <c r="J24" s="217" t="s">
        <v>1727</v>
      </c>
      <c r="K24" s="218" t="s">
        <v>722</v>
      </c>
      <c r="L24" s="219">
        <v>1992</v>
      </c>
      <c r="M24" s="220" t="s">
        <v>1867</v>
      </c>
      <c r="N24" s="221" t="s">
        <v>1724</v>
      </c>
      <c r="O24" s="191" t="s">
        <v>1505</v>
      </c>
      <c r="P24" s="217" t="s">
        <v>716</v>
      </c>
      <c r="Q24" s="218" t="s">
        <v>1682</v>
      </c>
      <c r="R24" s="219">
        <v>2010</v>
      </c>
      <c r="S24" s="221" t="s">
        <v>1868</v>
      </c>
      <c r="T24" s="217" t="s">
        <v>1727</v>
      </c>
      <c r="U24" s="218" t="s">
        <v>1869</v>
      </c>
      <c r="V24" s="219">
        <v>2021</v>
      </c>
      <c r="W24" s="219"/>
      <c r="X24" s="219">
        <v>1</v>
      </c>
      <c r="Y24" s="219">
        <v>10</v>
      </c>
      <c r="Z24" s="219">
        <v>7</v>
      </c>
      <c r="AA24" s="219"/>
    </row>
    <row r="25" spans="1:27" ht="20.100000000000001" customHeight="1">
      <c r="A25" s="2"/>
      <c r="B25" s="1006" t="s">
        <v>441</v>
      </c>
      <c r="C25" s="867"/>
      <c r="D25" s="867"/>
      <c r="E25" s="216"/>
      <c r="F25" s="216"/>
      <c r="G25" s="216"/>
      <c r="H25" s="216"/>
      <c r="I25" s="191"/>
      <c r="J25" s="217"/>
      <c r="K25" s="218"/>
      <c r="L25" s="219"/>
      <c r="M25" s="220"/>
      <c r="N25" s="221"/>
      <c r="O25" s="191"/>
      <c r="P25" s="217"/>
      <c r="Q25" s="218"/>
      <c r="R25" s="219"/>
      <c r="S25" s="221"/>
      <c r="T25" s="217"/>
      <c r="U25" s="218"/>
      <c r="V25" s="219"/>
      <c r="W25" s="219"/>
      <c r="X25" s="219"/>
      <c r="Y25" s="219"/>
      <c r="Z25" s="219"/>
      <c r="AA25" s="219"/>
    </row>
    <row r="26" spans="1:27" ht="20.100000000000001" customHeight="1">
      <c r="A26" s="2">
        <v>22</v>
      </c>
      <c r="B26" s="1006" t="s">
        <v>808</v>
      </c>
      <c r="C26" s="867">
        <v>1</v>
      </c>
      <c r="D26" s="867">
        <v>7</v>
      </c>
      <c r="E26" s="216"/>
      <c r="F26" s="216">
        <v>42</v>
      </c>
      <c r="G26" s="216"/>
      <c r="H26" s="216"/>
      <c r="I26" s="191" t="s">
        <v>1870</v>
      </c>
      <c r="J26" s="217" t="s">
        <v>1728</v>
      </c>
      <c r="K26" s="218" t="s">
        <v>1687</v>
      </c>
      <c r="L26" s="219">
        <v>1979</v>
      </c>
      <c r="M26" s="220" t="s">
        <v>1871</v>
      </c>
      <c r="N26" s="221" t="s">
        <v>1700</v>
      </c>
      <c r="O26" s="191" t="s">
        <v>1712</v>
      </c>
      <c r="P26" s="217" t="s">
        <v>1717</v>
      </c>
      <c r="Q26" s="218" t="s">
        <v>722</v>
      </c>
      <c r="R26" s="219">
        <v>2003</v>
      </c>
      <c r="S26" s="221" t="s">
        <v>1872</v>
      </c>
      <c r="T26" s="217" t="s">
        <v>1717</v>
      </c>
      <c r="U26" s="218" t="s">
        <v>1695</v>
      </c>
      <c r="V26" s="219">
        <v>2004</v>
      </c>
      <c r="W26" s="219">
        <v>15</v>
      </c>
      <c r="X26" s="219">
        <v>15</v>
      </c>
      <c r="Y26" s="219"/>
      <c r="Z26" s="219">
        <v>1</v>
      </c>
      <c r="AA26" s="219"/>
    </row>
    <row r="27" spans="1:27" ht="20.100000000000001" customHeight="1">
      <c r="A27" s="2">
        <v>23</v>
      </c>
      <c r="B27" s="1006" t="s">
        <v>831</v>
      </c>
      <c r="C27" s="867">
        <v>1</v>
      </c>
      <c r="D27" s="867">
        <v>7</v>
      </c>
      <c r="E27" s="216"/>
      <c r="F27" s="216">
        <v>36</v>
      </c>
      <c r="G27" s="216"/>
      <c r="H27" s="216"/>
      <c r="I27" s="191" t="s">
        <v>1681</v>
      </c>
      <c r="J27" s="217" t="s">
        <v>1726</v>
      </c>
      <c r="K27" s="218" t="s">
        <v>1687</v>
      </c>
      <c r="L27" s="219">
        <v>1985</v>
      </c>
      <c r="M27" s="220" t="s">
        <v>1873</v>
      </c>
      <c r="N27" s="221" t="s">
        <v>1700</v>
      </c>
      <c r="O27" s="191" t="s">
        <v>1874</v>
      </c>
      <c r="P27" s="217" t="s">
        <v>1859</v>
      </c>
      <c r="Q27" s="218" t="s">
        <v>716</v>
      </c>
      <c r="R27" s="219">
        <v>2009</v>
      </c>
      <c r="S27" s="221" t="s">
        <v>1872</v>
      </c>
      <c r="T27" s="217" t="s">
        <v>1717</v>
      </c>
      <c r="U27" s="218" t="s">
        <v>1695</v>
      </c>
      <c r="V27" s="219">
        <v>2010</v>
      </c>
      <c r="W27" s="219">
        <v>10</v>
      </c>
      <c r="X27" s="219">
        <v>10</v>
      </c>
      <c r="Y27" s="219">
        <v>5</v>
      </c>
      <c r="Z27" s="219">
        <v>16</v>
      </c>
      <c r="AA27" s="219"/>
    </row>
    <row r="28" spans="1:27" ht="20.100000000000001" customHeight="1">
      <c r="A28" s="2">
        <v>24</v>
      </c>
      <c r="B28" s="1006" t="s">
        <v>788</v>
      </c>
      <c r="C28" s="867">
        <v>1</v>
      </c>
      <c r="D28" s="867">
        <v>7</v>
      </c>
      <c r="E28" s="216"/>
      <c r="F28" s="216">
        <v>42</v>
      </c>
      <c r="G28" s="216"/>
      <c r="H28" s="216"/>
      <c r="I28" s="191" t="s">
        <v>1696</v>
      </c>
      <c r="J28" s="217" t="s">
        <v>1706</v>
      </c>
      <c r="K28" s="218" t="s">
        <v>724</v>
      </c>
      <c r="L28" s="219">
        <v>1979</v>
      </c>
      <c r="M28" s="220" t="s">
        <v>1875</v>
      </c>
      <c r="N28" s="221" t="s">
        <v>1700</v>
      </c>
      <c r="O28" s="191" t="s">
        <v>1223</v>
      </c>
      <c r="P28" s="217" t="s">
        <v>1706</v>
      </c>
      <c r="Q28" s="218" t="s">
        <v>1682</v>
      </c>
      <c r="R28" s="219">
        <v>2005</v>
      </c>
      <c r="S28" s="221" t="s">
        <v>1872</v>
      </c>
      <c r="T28" s="217" t="s">
        <v>1717</v>
      </c>
      <c r="U28" s="218" t="s">
        <v>1695</v>
      </c>
      <c r="V28" s="219">
        <v>2005</v>
      </c>
      <c r="W28" s="219">
        <v>15</v>
      </c>
      <c r="X28" s="219">
        <v>15</v>
      </c>
      <c r="Y28" s="219"/>
      <c r="Z28" s="219">
        <v>1</v>
      </c>
      <c r="AA28" s="219"/>
    </row>
    <row r="29" spans="1:27" ht="20.100000000000001" customHeight="1">
      <c r="A29" s="2">
        <v>25</v>
      </c>
      <c r="B29" s="1006" t="s">
        <v>1276</v>
      </c>
      <c r="C29" s="867">
        <v>1</v>
      </c>
      <c r="D29" s="867">
        <v>7</v>
      </c>
      <c r="E29" s="216"/>
      <c r="F29" s="216">
        <v>38</v>
      </c>
      <c r="G29" s="216"/>
      <c r="H29" s="216"/>
      <c r="I29" s="191" t="s">
        <v>1876</v>
      </c>
      <c r="J29" s="217" t="s">
        <v>1721</v>
      </c>
      <c r="K29" s="218" t="s">
        <v>719</v>
      </c>
      <c r="L29" s="219">
        <v>1982</v>
      </c>
      <c r="M29" s="220" t="s">
        <v>1877</v>
      </c>
      <c r="N29" s="221" t="s">
        <v>1700</v>
      </c>
      <c r="O29" s="191" t="s">
        <v>1874</v>
      </c>
      <c r="P29" s="217" t="s">
        <v>1859</v>
      </c>
      <c r="Q29" s="218" t="s">
        <v>1694</v>
      </c>
      <c r="R29" s="219">
        <v>2008</v>
      </c>
      <c r="S29" s="221" t="s">
        <v>1872</v>
      </c>
      <c r="T29" s="217" t="s">
        <v>1717</v>
      </c>
      <c r="U29" s="218" t="s">
        <v>1695</v>
      </c>
      <c r="V29" s="219">
        <v>2008</v>
      </c>
      <c r="W29" s="219">
        <v>12</v>
      </c>
      <c r="X29" s="219">
        <v>12</v>
      </c>
      <c r="Y29" s="219">
        <v>3</v>
      </c>
      <c r="Z29" s="219">
        <v>24</v>
      </c>
      <c r="AA29" s="219"/>
    </row>
    <row r="30" spans="1:27" ht="20.100000000000001" customHeight="1">
      <c r="A30" s="2">
        <v>26</v>
      </c>
      <c r="B30" s="1006" t="s">
        <v>814</v>
      </c>
      <c r="C30" s="867">
        <v>1</v>
      </c>
      <c r="D30" s="867">
        <v>7</v>
      </c>
      <c r="E30" s="216"/>
      <c r="F30" s="216">
        <v>46</v>
      </c>
      <c r="G30" s="216"/>
      <c r="H30" s="216"/>
      <c r="I30" s="191" t="s">
        <v>1696</v>
      </c>
      <c r="J30" s="217" t="s">
        <v>1726</v>
      </c>
      <c r="K30" s="218" t="s">
        <v>1695</v>
      </c>
      <c r="L30" s="219">
        <v>1973</v>
      </c>
      <c r="M30" s="220" t="s">
        <v>1878</v>
      </c>
      <c r="N30" s="221" t="s">
        <v>1700</v>
      </c>
      <c r="O30" s="191" t="s">
        <v>1879</v>
      </c>
      <c r="P30" s="217" t="s">
        <v>1726</v>
      </c>
      <c r="Q30" s="218" t="s">
        <v>1719</v>
      </c>
      <c r="R30" s="219">
        <v>2008</v>
      </c>
      <c r="S30" s="221" t="s">
        <v>1872</v>
      </c>
      <c r="T30" s="217" t="s">
        <v>1880</v>
      </c>
      <c r="U30" s="218" t="s">
        <v>1717</v>
      </c>
      <c r="V30" s="219">
        <v>2009</v>
      </c>
      <c r="W30" s="219">
        <v>17</v>
      </c>
      <c r="X30" s="219">
        <v>17</v>
      </c>
      <c r="Y30" s="219">
        <v>5</v>
      </c>
      <c r="Z30" s="219">
        <v>3</v>
      </c>
      <c r="AA30" s="219"/>
    </row>
    <row r="31" spans="1:27" ht="20.100000000000001" customHeight="1">
      <c r="A31" s="2">
        <v>27</v>
      </c>
      <c r="B31" s="1006" t="s">
        <v>1277</v>
      </c>
      <c r="C31" s="867">
        <v>1</v>
      </c>
      <c r="D31" s="867">
        <v>7</v>
      </c>
      <c r="E31" s="216"/>
      <c r="F31" s="216">
        <v>38</v>
      </c>
      <c r="G31" s="216"/>
      <c r="H31" s="216"/>
      <c r="I31" s="191" t="s">
        <v>1718</v>
      </c>
      <c r="J31" s="217" t="s">
        <v>1717</v>
      </c>
      <c r="K31" s="218" t="s">
        <v>1694</v>
      </c>
      <c r="L31" s="219">
        <v>1982</v>
      </c>
      <c r="M31" s="220" t="s">
        <v>1881</v>
      </c>
      <c r="N31" s="221" t="s">
        <v>1700</v>
      </c>
      <c r="O31" s="191" t="s">
        <v>1882</v>
      </c>
      <c r="P31" s="217" t="s">
        <v>713</v>
      </c>
      <c r="Q31" s="218" t="s">
        <v>722</v>
      </c>
      <c r="R31" s="219">
        <v>2011</v>
      </c>
      <c r="S31" s="221" t="s">
        <v>1883</v>
      </c>
      <c r="T31" s="217" t="s">
        <v>1747</v>
      </c>
      <c r="U31" s="218" t="s">
        <v>722</v>
      </c>
      <c r="V31" s="219">
        <v>2011</v>
      </c>
      <c r="W31" s="219">
        <v>8</v>
      </c>
      <c r="X31" s="219">
        <v>8</v>
      </c>
      <c r="Y31" s="219">
        <v>8</v>
      </c>
      <c r="Z31" s="219">
        <v>0</v>
      </c>
      <c r="AA31" s="219"/>
    </row>
    <row r="32" spans="1:27" ht="20.100000000000001" customHeight="1">
      <c r="A32" s="2">
        <v>28</v>
      </c>
      <c r="B32" s="1006" t="s">
        <v>1350</v>
      </c>
      <c r="C32" s="867">
        <v>1</v>
      </c>
      <c r="D32" s="867">
        <v>7</v>
      </c>
      <c r="E32" s="216"/>
      <c r="F32" s="216">
        <v>40</v>
      </c>
      <c r="G32" s="216"/>
      <c r="H32" s="216"/>
      <c r="I32" s="191" t="s">
        <v>1696</v>
      </c>
      <c r="J32" s="217" t="s">
        <v>1859</v>
      </c>
      <c r="K32" s="218" t="s">
        <v>1843</v>
      </c>
      <c r="L32" s="219">
        <v>1981</v>
      </c>
      <c r="M32" s="220" t="s">
        <v>1898</v>
      </c>
      <c r="N32" s="221" t="s">
        <v>1700</v>
      </c>
      <c r="O32" s="191" t="s">
        <v>1882</v>
      </c>
      <c r="P32" s="217" t="s">
        <v>1909</v>
      </c>
      <c r="Q32" s="218" t="s">
        <v>2055</v>
      </c>
      <c r="R32" s="219">
        <v>2007</v>
      </c>
      <c r="S32" s="221" t="s">
        <v>1872</v>
      </c>
      <c r="T32" s="217" t="s">
        <v>1703</v>
      </c>
      <c r="U32" s="218" t="s">
        <v>1703</v>
      </c>
      <c r="V32" s="219">
        <v>2021</v>
      </c>
      <c r="W32" s="219">
        <v>6</v>
      </c>
      <c r="X32" s="219">
        <v>6</v>
      </c>
      <c r="Y32" s="219">
        <v>11</v>
      </c>
      <c r="Z32" s="219">
        <v>3</v>
      </c>
      <c r="AA32" s="219"/>
    </row>
    <row r="33" spans="1:27" ht="20.100000000000001" customHeight="1">
      <c r="A33" s="2">
        <v>29</v>
      </c>
      <c r="B33" s="1006" t="s">
        <v>848</v>
      </c>
      <c r="C33" s="867">
        <v>1</v>
      </c>
      <c r="D33" s="867">
        <v>7</v>
      </c>
      <c r="E33" s="216"/>
      <c r="F33" s="216">
        <v>54</v>
      </c>
      <c r="G33" s="216"/>
      <c r="H33" s="216"/>
      <c r="I33" s="191" t="s">
        <v>1884</v>
      </c>
      <c r="J33" s="217" t="s">
        <v>1682</v>
      </c>
      <c r="K33" s="218" t="s">
        <v>1695</v>
      </c>
      <c r="L33" s="219">
        <v>1966</v>
      </c>
      <c r="M33" s="220" t="s">
        <v>1885</v>
      </c>
      <c r="N33" s="221" t="s">
        <v>1700</v>
      </c>
      <c r="O33" s="191" t="s">
        <v>1691</v>
      </c>
      <c r="P33" s="217" t="s">
        <v>1727</v>
      </c>
      <c r="Q33" s="218" t="s">
        <v>724</v>
      </c>
      <c r="R33" s="219">
        <v>1990</v>
      </c>
      <c r="S33" s="221" t="s">
        <v>1886</v>
      </c>
      <c r="T33" s="217" t="s">
        <v>1686</v>
      </c>
      <c r="U33" s="218" t="s">
        <v>1687</v>
      </c>
      <c r="V33" s="219">
        <v>1994</v>
      </c>
      <c r="W33" s="219">
        <v>29</v>
      </c>
      <c r="X33" s="219">
        <v>29</v>
      </c>
      <c r="Y33" s="219">
        <v>2</v>
      </c>
      <c r="Z33" s="219">
        <v>29</v>
      </c>
      <c r="AA33" s="219"/>
    </row>
    <row r="34" spans="1:27" ht="20.100000000000001" customHeight="1">
      <c r="A34" s="2">
        <v>30</v>
      </c>
      <c r="B34" s="1006" t="s">
        <v>827</v>
      </c>
      <c r="C34" s="867">
        <v>1</v>
      </c>
      <c r="D34" s="867">
        <v>7</v>
      </c>
      <c r="E34" s="216"/>
      <c r="F34" s="216">
        <v>49</v>
      </c>
      <c r="G34" s="216"/>
      <c r="H34" s="216"/>
      <c r="I34" s="191" t="s">
        <v>1681</v>
      </c>
      <c r="J34" s="217" t="s">
        <v>722</v>
      </c>
      <c r="K34" s="218" t="s">
        <v>1728</v>
      </c>
      <c r="L34" s="219">
        <v>1972</v>
      </c>
      <c r="M34" s="220" t="s">
        <v>1887</v>
      </c>
      <c r="N34" s="221" t="s">
        <v>1684</v>
      </c>
      <c r="O34" s="191" t="s">
        <v>1223</v>
      </c>
      <c r="P34" s="217" t="s">
        <v>1732</v>
      </c>
      <c r="Q34" s="218" t="s">
        <v>1695</v>
      </c>
      <c r="R34" s="219">
        <v>2000</v>
      </c>
      <c r="S34" s="221" t="s">
        <v>1888</v>
      </c>
      <c r="T34" s="217" t="s">
        <v>1717</v>
      </c>
      <c r="U34" s="218" t="s">
        <v>713</v>
      </c>
      <c r="V34" s="219">
        <v>1999</v>
      </c>
      <c r="W34" s="219">
        <v>22</v>
      </c>
      <c r="X34" s="219">
        <v>22</v>
      </c>
      <c r="Y34" s="219">
        <v>5</v>
      </c>
      <c r="Z34" s="219">
        <v>1</v>
      </c>
      <c r="AA34" s="219"/>
    </row>
    <row r="35" spans="1:27" ht="20.100000000000001" customHeight="1">
      <c r="A35" s="2">
        <v>31</v>
      </c>
      <c r="B35" s="1006" t="s">
        <v>1279</v>
      </c>
      <c r="C35" s="867">
        <v>1</v>
      </c>
      <c r="D35" s="867">
        <v>7</v>
      </c>
      <c r="E35" s="216"/>
      <c r="F35" s="216">
        <v>43</v>
      </c>
      <c r="G35" s="216"/>
      <c r="H35" s="216"/>
      <c r="I35" s="191" t="s">
        <v>1718</v>
      </c>
      <c r="J35" s="217" t="s">
        <v>1889</v>
      </c>
      <c r="K35" s="218" t="s">
        <v>1719</v>
      </c>
      <c r="L35" s="219">
        <v>1978</v>
      </c>
      <c r="M35" s="220" t="s">
        <v>1890</v>
      </c>
      <c r="N35" s="221" t="s">
        <v>1700</v>
      </c>
      <c r="O35" s="191" t="s">
        <v>1691</v>
      </c>
      <c r="P35" s="217" t="s">
        <v>1686</v>
      </c>
      <c r="Q35" s="218" t="s">
        <v>1719</v>
      </c>
      <c r="R35" s="219">
        <v>2007</v>
      </c>
      <c r="S35" s="221" t="s">
        <v>1888</v>
      </c>
      <c r="T35" s="217" t="s">
        <v>1728</v>
      </c>
      <c r="U35" s="218" t="s">
        <v>719</v>
      </c>
      <c r="V35" s="219">
        <v>2007</v>
      </c>
      <c r="W35" s="219">
        <v>18</v>
      </c>
      <c r="X35" s="219">
        <v>18</v>
      </c>
      <c r="Y35" s="219">
        <v>2</v>
      </c>
      <c r="Z35" s="219">
        <v>13</v>
      </c>
      <c r="AA35" s="219"/>
    </row>
    <row r="36" spans="1:27" ht="20.100000000000001" customHeight="1">
      <c r="A36" s="2">
        <v>32</v>
      </c>
      <c r="B36" s="1006" t="s">
        <v>1280</v>
      </c>
      <c r="C36" s="867">
        <v>1</v>
      </c>
      <c r="D36" s="867">
        <v>7</v>
      </c>
      <c r="E36" s="216"/>
      <c r="F36" s="216">
        <v>33</v>
      </c>
      <c r="G36" s="216"/>
      <c r="H36" s="216"/>
      <c r="I36" s="191" t="s">
        <v>1681</v>
      </c>
      <c r="J36" s="217" t="s">
        <v>722</v>
      </c>
      <c r="K36" s="218" t="s">
        <v>1698</v>
      </c>
      <c r="L36" s="219">
        <v>1987</v>
      </c>
      <c r="M36" s="220" t="s">
        <v>1891</v>
      </c>
      <c r="N36" s="221" t="s">
        <v>1700</v>
      </c>
      <c r="O36" s="191" t="s">
        <v>1712</v>
      </c>
      <c r="P36" s="217" t="s">
        <v>722</v>
      </c>
      <c r="Q36" s="218" t="s">
        <v>724</v>
      </c>
      <c r="R36" s="219">
        <v>2011</v>
      </c>
      <c r="S36" s="221" t="s">
        <v>1888</v>
      </c>
      <c r="T36" s="217" t="s">
        <v>1843</v>
      </c>
      <c r="U36" s="218" t="s">
        <v>719</v>
      </c>
      <c r="V36" s="219">
        <v>2017</v>
      </c>
      <c r="W36" s="219">
        <v>7</v>
      </c>
      <c r="X36" s="219">
        <v>7</v>
      </c>
      <c r="Y36" s="219">
        <v>0</v>
      </c>
      <c r="Z36" s="219">
        <v>13</v>
      </c>
      <c r="AA36" s="219"/>
    </row>
    <row r="37" spans="1:27" ht="20.100000000000001" customHeight="1">
      <c r="A37" s="2">
        <v>33</v>
      </c>
      <c r="B37" s="1006" t="s">
        <v>858</v>
      </c>
      <c r="C37" s="867">
        <v>1</v>
      </c>
      <c r="D37" s="867">
        <v>7</v>
      </c>
      <c r="E37" s="216"/>
      <c r="F37" s="216">
        <v>35</v>
      </c>
      <c r="G37" s="216"/>
      <c r="H37" s="216"/>
      <c r="I37" s="191" t="s">
        <v>1892</v>
      </c>
      <c r="J37" s="217" t="s">
        <v>1686</v>
      </c>
      <c r="K37" s="218" t="s">
        <v>1682</v>
      </c>
      <c r="L37" s="219">
        <v>1977</v>
      </c>
      <c r="M37" s="220" t="s">
        <v>1893</v>
      </c>
      <c r="N37" s="221" t="s">
        <v>1700</v>
      </c>
      <c r="O37" s="191" t="s">
        <v>1712</v>
      </c>
      <c r="P37" s="217" t="s">
        <v>1880</v>
      </c>
      <c r="Q37" s="218" t="s">
        <v>1695</v>
      </c>
      <c r="R37" s="219">
        <v>2006</v>
      </c>
      <c r="S37" s="221" t="s">
        <v>1888</v>
      </c>
      <c r="T37" s="217" t="s">
        <v>1717</v>
      </c>
      <c r="U37" s="218" t="s">
        <v>1695</v>
      </c>
      <c r="V37" s="219">
        <v>2007</v>
      </c>
      <c r="W37" s="219">
        <v>14</v>
      </c>
      <c r="X37" s="219">
        <v>14</v>
      </c>
      <c r="Y37" s="219">
        <v>0</v>
      </c>
      <c r="Z37" s="219">
        <v>3</v>
      </c>
      <c r="AA37" s="219"/>
    </row>
    <row r="38" spans="1:27" ht="20.100000000000001" customHeight="1">
      <c r="A38" s="2">
        <v>34</v>
      </c>
      <c r="B38" s="1006" t="s">
        <v>798</v>
      </c>
      <c r="C38" s="867">
        <v>1</v>
      </c>
      <c r="D38" s="867">
        <v>7</v>
      </c>
      <c r="E38" s="216"/>
      <c r="F38" s="216">
        <v>36</v>
      </c>
      <c r="G38" s="216"/>
      <c r="H38" s="216"/>
      <c r="I38" s="191" t="s">
        <v>1722</v>
      </c>
      <c r="J38" s="217" t="s">
        <v>1727</v>
      </c>
      <c r="K38" s="218" t="s">
        <v>722</v>
      </c>
      <c r="L38" s="219">
        <v>1984</v>
      </c>
      <c r="M38" s="220" t="s">
        <v>1894</v>
      </c>
      <c r="N38" s="221" t="s">
        <v>1700</v>
      </c>
      <c r="O38" s="191" t="s">
        <v>1712</v>
      </c>
      <c r="P38" s="217" t="s">
        <v>1859</v>
      </c>
      <c r="Q38" s="218" t="s">
        <v>719</v>
      </c>
      <c r="R38" s="219">
        <v>2007</v>
      </c>
      <c r="S38" s="221" t="s">
        <v>1888</v>
      </c>
      <c r="T38" s="217" t="s">
        <v>1709</v>
      </c>
      <c r="U38" s="218" t="s">
        <v>1717</v>
      </c>
      <c r="V38" s="219">
        <v>2008</v>
      </c>
      <c r="W38" s="219">
        <v>13</v>
      </c>
      <c r="X38" s="219">
        <v>13</v>
      </c>
      <c r="Y38" s="219">
        <v>5</v>
      </c>
      <c r="Z38" s="219">
        <v>17</v>
      </c>
      <c r="AA38" s="219"/>
    </row>
    <row r="39" spans="1:27" ht="20.100000000000001" customHeight="1">
      <c r="A39" s="2">
        <v>35</v>
      </c>
      <c r="B39" s="1006" t="s">
        <v>791</v>
      </c>
      <c r="C39" s="867">
        <v>1</v>
      </c>
      <c r="D39" s="867">
        <v>7</v>
      </c>
      <c r="E39" s="216"/>
      <c r="F39" s="216">
        <v>30</v>
      </c>
      <c r="G39" s="216"/>
      <c r="H39" s="216"/>
      <c r="I39" s="191" t="s">
        <v>1696</v>
      </c>
      <c r="J39" s="217" t="s">
        <v>1846</v>
      </c>
      <c r="K39" s="218" t="s">
        <v>722</v>
      </c>
      <c r="L39" s="219">
        <v>1990</v>
      </c>
      <c r="M39" s="220" t="s">
        <v>1895</v>
      </c>
      <c r="N39" s="221" t="s">
        <v>1700</v>
      </c>
      <c r="O39" s="191" t="s">
        <v>1712</v>
      </c>
      <c r="P39" s="217" t="s">
        <v>1697</v>
      </c>
      <c r="Q39" s="218" t="s">
        <v>719</v>
      </c>
      <c r="R39" s="219">
        <v>2013</v>
      </c>
      <c r="S39" s="221" t="s">
        <v>1896</v>
      </c>
      <c r="T39" s="217" t="s">
        <v>1727</v>
      </c>
      <c r="U39" s="218" t="s">
        <v>1897</v>
      </c>
      <c r="V39" s="219">
        <v>2019</v>
      </c>
      <c r="W39" s="219">
        <v>6</v>
      </c>
      <c r="X39" s="219">
        <v>6</v>
      </c>
      <c r="Y39" s="219">
        <v>8</v>
      </c>
      <c r="Z39" s="219">
        <v>11</v>
      </c>
      <c r="AA39" s="219"/>
    </row>
    <row r="40" spans="1:27" ht="20.100000000000001" customHeight="1">
      <c r="A40" s="2">
        <v>36</v>
      </c>
      <c r="B40" s="1006" t="s">
        <v>1282</v>
      </c>
      <c r="C40" s="867">
        <v>1</v>
      </c>
      <c r="D40" s="867">
        <v>7</v>
      </c>
      <c r="E40" s="216"/>
      <c r="F40" s="216">
        <v>33</v>
      </c>
      <c r="G40" s="216"/>
      <c r="H40" s="216"/>
      <c r="I40" s="191" t="s">
        <v>1718</v>
      </c>
      <c r="J40" s="217" t="s">
        <v>716</v>
      </c>
      <c r="K40" s="218" t="s">
        <v>724</v>
      </c>
      <c r="L40" s="219">
        <v>1988</v>
      </c>
      <c r="M40" s="220" t="s">
        <v>1899</v>
      </c>
      <c r="N40" s="221" t="s">
        <v>1684</v>
      </c>
      <c r="O40" s="191" t="s">
        <v>1900</v>
      </c>
      <c r="P40" s="217" t="s">
        <v>724</v>
      </c>
      <c r="Q40" s="218" t="s">
        <v>1719</v>
      </c>
      <c r="R40" s="219">
        <v>2013</v>
      </c>
      <c r="S40" s="221" t="s">
        <v>1901</v>
      </c>
      <c r="T40" s="217" t="s">
        <v>1717</v>
      </c>
      <c r="U40" s="218" t="s">
        <v>1695</v>
      </c>
      <c r="V40" s="219">
        <v>2013</v>
      </c>
      <c r="W40" s="219">
        <v>6</v>
      </c>
      <c r="X40" s="219">
        <v>6</v>
      </c>
      <c r="Y40" s="219">
        <v>6</v>
      </c>
      <c r="Z40" s="219">
        <v>26</v>
      </c>
      <c r="AA40" s="219"/>
    </row>
    <row r="41" spans="1:27" ht="20.100000000000001" customHeight="1">
      <c r="A41" s="2">
        <v>37</v>
      </c>
      <c r="B41" s="1006" t="s">
        <v>1148</v>
      </c>
      <c r="C41" s="867">
        <v>1</v>
      </c>
      <c r="D41" s="867">
        <v>7</v>
      </c>
      <c r="E41" s="216"/>
      <c r="F41" s="216">
        <v>59</v>
      </c>
      <c r="G41" s="216"/>
      <c r="H41" s="216"/>
      <c r="I41" s="191" t="s">
        <v>1902</v>
      </c>
      <c r="J41" s="217" t="s">
        <v>1732</v>
      </c>
      <c r="K41" s="218" t="s">
        <v>1719</v>
      </c>
      <c r="L41" s="219">
        <v>1962</v>
      </c>
      <c r="M41" s="220" t="s">
        <v>1903</v>
      </c>
      <c r="N41" s="221" t="s">
        <v>1904</v>
      </c>
      <c r="O41" s="191" t="s">
        <v>1691</v>
      </c>
      <c r="P41" s="217" t="s">
        <v>1694</v>
      </c>
      <c r="Q41" s="218" t="s">
        <v>1719</v>
      </c>
      <c r="R41" s="219">
        <v>1984</v>
      </c>
      <c r="S41" s="221" t="s">
        <v>1905</v>
      </c>
      <c r="T41" s="217" t="s">
        <v>1687</v>
      </c>
      <c r="U41" s="218" t="s">
        <v>722</v>
      </c>
      <c r="V41" s="219">
        <v>1984</v>
      </c>
      <c r="W41" s="219">
        <v>32</v>
      </c>
      <c r="X41" s="219">
        <v>33</v>
      </c>
      <c r="Y41" s="219">
        <v>8</v>
      </c>
      <c r="Z41" s="219">
        <v>1</v>
      </c>
      <c r="AA41" s="219"/>
    </row>
    <row r="42" spans="1:27" ht="20.100000000000001" customHeight="1">
      <c r="A42" s="2">
        <v>38</v>
      </c>
      <c r="B42" s="1006" t="s">
        <v>1244</v>
      </c>
      <c r="C42" s="867">
        <v>1</v>
      </c>
      <c r="D42" s="867">
        <v>7</v>
      </c>
      <c r="E42" s="216">
        <v>2</v>
      </c>
      <c r="F42" s="216">
        <v>44</v>
      </c>
      <c r="G42" s="216"/>
      <c r="H42" s="216"/>
      <c r="I42" s="191" t="s">
        <v>1681</v>
      </c>
      <c r="J42" s="217" t="s">
        <v>1747</v>
      </c>
      <c r="K42" s="218" t="s">
        <v>719</v>
      </c>
      <c r="L42" s="219">
        <v>1976</v>
      </c>
      <c r="M42" s="220" t="s">
        <v>1906</v>
      </c>
      <c r="N42" s="221" t="s">
        <v>1700</v>
      </c>
      <c r="O42" s="191" t="s">
        <v>1874</v>
      </c>
      <c r="P42" s="217" t="s">
        <v>1889</v>
      </c>
      <c r="Q42" s="218" t="s">
        <v>1682</v>
      </c>
      <c r="R42" s="219">
        <v>2010</v>
      </c>
      <c r="S42" s="221" t="s">
        <v>1907</v>
      </c>
      <c r="T42" s="217" t="s">
        <v>716</v>
      </c>
      <c r="U42" s="218" t="s">
        <v>722</v>
      </c>
      <c r="V42" s="219">
        <v>2004</v>
      </c>
      <c r="W42" s="219">
        <v>16</v>
      </c>
      <c r="X42" s="219">
        <v>16</v>
      </c>
      <c r="Y42" s="219">
        <v>7</v>
      </c>
      <c r="Z42" s="219">
        <v>12</v>
      </c>
      <c r="AA42" s="219"/>
    </row>
    <row r="43" spans="1:27" ht="20.100000000000001" customHeight="1">
      <c r="A43" s="2">
        <v>39</v>
      </c>
      <c r="B43" s="1006" t="s">
        <v>1245</v>
      </c>
      <c r="C43" s="867">
        <v>1</v>
      </c>
      <c r="D43" s="867">
        <v>7</v>
      </c>
      <c r="E43" s="216"/>
      <c r="F43" s="216">
        <v>35</v>
      </c>
      <c r="G43" s="216"/>
      <c r="H43" s="216"/>
      <c r="I43" s="191" t="s">
        <v>1722</v>
      </c>
      <c r="J43" s="217" t="s">
        <v>1695</v>
      </c>
      <c r="K43" s="218" t="s">
        <v>1719</v>
      </c>
      <c r="L43" s="219">
        <v>1986</v>
      </c>
      <c r="M43" s="220" t="s">
        <v>1908</v>
      </c>
      <c r="N43" s="221" t="s">
        <v>1700</v>
      </c>
      <c r="O43" s="191" t="s">
        <v>1712</v>
      </c>
      <c r="P43" s="217" t="s">
        <v>1909</v>
      </c>
      <c r="Q43" s="218" t="s">
        <v>722</v>
      </c>
      <c r="R43" s="219">
        <v>2008</v>
      </c>
      <c r="S43" s="221" t="s">
        <v>1910</v>
      </c>
      <c r="T43" s="217" t="s">
        <v>1682</v>
      </c>
      <c r="U43" s="218" t="s">
        <v>1695</v>
      </c>
      <c r="V43" s="219">
        <v>2010</v>
      </c>
      <c r="W43" s="219">
        <v>12</v>
      </c>
      <c r="X43" s="219">
        <v>12</v>
      </c>
      <c r="Y43" s="219">
        <v>9</v>
      </c>
      <c r="Z43" s="219">
        <v>15</v>
      </c>
      <c r="AA43" s="219"/>
    </row>
    <row r="44" spans="1:27" ht="20.100000000000001" customHeight="1">
      <c r="A44" s="2">
        <v>40</v>
      </c>
      <c r="B44" s="1006" t="s">
        <v>1283</v>
      </c>
      <c r="C44" s="867">
        <v>1</v>
      </c>
      <c r="D44" s="867">
        <v>7</v>
      </c>
      <c r="E44" s="216"/>
      <c r="F44" s="216">
        <v>35</v>
      </c>
      <c r="G44" s="216"/>
      <c r="H44" s="216"/>
      <c r="I44" s="191" t="s">
        <v>1718</v>
      </c>
      <c r="J44" s="217" t="s">
        <v>716</v>
      </c>
      <c r="K44" s="218" t="s">
        <v>713</v>
      </c>
      <c r="L44" s="219">
        <v>1986</v>
      </c>
      <c r="M44" s="220" t="s">
        <v>1911</v>
      </c>
      <c r="N44" s="221" t="s">
        <v>1700</v>
      </c>
      <c r="O44" s="191" t="s">
        <v>1712</v>
      </c>
      <c r="P44" s="217" t="s">
        <v>1694</v>
      </c>
      <c r="Q44" s="218" t="s">
        <v>1695</v>
      </c>
      <c r="R44" s="219">
        <v>2009</v>
      </c>
      <c r="S44" s="221" t="s">
        <v>1912</v>
      </c>
      <c r="T44" s="217" t="s">
        <v>1682</v>
      </c>
      <c r="U44" s="218" t="s">
        <v>1695</v>
      </c>
      <c r="V44" s="219">
        <v>2010</v>
      </c>
      <c r="W44" s="219">
        <v>10</v>
      </c>
      <c r="X44" s="219">
        <v>10</v>
      </c>
      <c r="Y44" s="219">
        <v>5</v>
      </c>
      <c r="Z44" s="219">
        <v>29</v>
      </c>
      <c r="AA44" s="219"/>
    </row>
    <row r="45" spans="1:27" ht="20.100000000000001" customHeight="1">
      <c r="A45" s="2">
        <v>41</v>
      </c>
      <c r="B45" s="1006" t="s">
        <v>1285</v>
      </c>
      <c r="C45" s="867">
        <v>1</v>
      </c>
      <c r="D45" s="867">
        <v>7</v>
      </c>
      <c r="E45" s="216"/>
      <c r="F45" s="216">
        <v>62</v>
      </c>
      <c r="G45" s="216"/>
      <c r="H45" s="216"/>
      <c r="I45" s="191" t="s">
        <v>1913</v>
      </c>
      <c r="J45" s="217" t="s">
        <v>1686</v>
      </c>
      <c r="K45" s="218" t="s">
        <v>722</v>
      </c>
      <c r="L45" s="219">
        <v>1958</v>
      </c>
      <c r="M45" s="220" t="s">
        <v>1914</v>
      </c>
      <c r="N45" s="221" t="s">
        <v>1700</v>
      </c>
      <c r="O45" s="191" t="s">
        <v>1691</v>
      </c>
      <c r="P45" s="217" t="s">
        <v>1880</v>
      </c>
      <c r="Q45" s="218" t="s">
        <v>716</v>
      </c>
      <c r="R45" s="219">
        <v>1982</v>
      </c>
      <c r="S45" s="221" t="s">
        <v>1896</v>
      </c>
      <c r="T45" s="217" t="s">
        <v>1719</v>
      </c>
      <c r="U45" s="218" t="s">
        <v>713</v>
      </c>
      <c r="V45" s="219">
        <v>1993</v>
      </c>
      <c r="W45" s="219">
        <v>36</v>
      </c>
      <c r="X45" s="219">
        <v>36</v>
      </c>
      <c r="Y45" s="219">
        <v>4</v>
      </c>
      <c r="Z45" s="219">
        <v>28</v>
      </c>
      <c r="AA45" s="219"/>
    </row>
    <row r="46" spans="1:27" ht="20.100000000000001" customHeight="1">
      <c r="A46" s="2">
        <v>42</v>
      </c>
      <c r="B46" s="1006" t="s">
        <v>806</v>
      </c>
      <c r="C46" s="1083">
        <v>1</v>
      </c>
      <c r="D46" s="1083">
        <v>7</v>
      </c>
      <c r="E46" s="216"/>
      <c r="F46" s="216">
        <v>37</v>
      </c>
      <c r="G46" s="216"/>
      <c r="H46" s="216"/>
      <c r="I46" s="191" t="s">
        <v>1722</v>
      </c>
      <c r="J46" s="217" t="s">
        <v>1726</v>
      </c>
      <c r="K46" s="218" t="s">
        <v>1719</v>
      </c>
      <c r="L46" s="219">
        <v>1984</v>
      </c>
      <c r="M46" s="220" t="s">
        <v>1915</v>
      </c>
      <c r="N46" s="221" t="s">
        <v>1700</v>
      </c>
      <c r="O46" s="191" t="s">
        <v>1916</v>
      </c>
      <c r="P46" s="217" t="s">
        <v>1726</v>
      </c>
      <c r="Q46" s="218" t="s">
        <v>1869</v>
      </c>
      <c r="R46" s="219">
        <v>2016</v>
      </c>
      <c r="S46" s="221" t="s">
        <v>1917</v>
      </c>
      <c r="T46" s="217" t="s">
        <v>719</v>
      </c>
      <c r="U46" s="218" t="s">
        <v>1695</v>
      </c>
      <c r="V46" s="219">
        <v>2018</v>
      </c>
      <c r="W46" s="219">
        <v>3</v>
      </c>
      <c r="X46" s="219">
        <v>3</v>
      </c>
      <c r="Y46" s="219">
        <v>2</v>
      </c>
      <c r="Z46" s="219">
        <v>2</v>
      </c>
      <c r="AA46" s="219"/>
    </row>
    <row r="47" spans="1:27" ht="20.100000000000001" customHeight="1">
      <c r="A47" s="2">
        <v>43</v>
      </c>
      <c r="B47" s="1006" t="s">
        <v>821</v>
      </c>
      <c r="C47" s="867">
        <v>1</v>
      </c>
      <c r="D47" s="867">
        <v>7</v>
      </c>
      <c r="E47" s="216"/>
      <c r="F47" s="216">
        <v>62</v>
      </c>
      <c r="G47" s="216"/>
      <c r="H47" s="216"/>
      <c r="I47" s="191" t="s">
        <v>1918</v>
      </c>
      <c r="J47" s="217" t="s">
        <v>713</v>
      </c>
      <c r="K47" s="218" t="s">
        <v>722</v>
      </c>
      <c r="L47" s="219">
        <v>1958</v>
      </c>
      <c r="M47" s="220" t="s">
        <v>1919</v>
      </c>
      <c r="N47" s="221" t="s">
        <v>1920</v>
      </c>
      <c r="O47" s="191" t="s">
        <v>1691</v>
      </c>
      <c r="P47" s="217" t="s">
        <v>1747</v>
      </c>
      <c r="Q47" s="218" t="s">
        <v>1728</v>
      </c>
      <c r="R47" s="219">
        <v>1982</v>
      </c>
      <c r="S47" s="221" t="s">
        <v>1921</v>
      </c>
      <c r="T47" s="217" t="s">
        <v>1717</v>
      </c>
      <c r="U47" s="218" t="s">
        <v>722</v>
      </c>
      <c r="V47" s="219">
        <v>2010</v>
      </c>
      <c r="W47" s="219">
        <v>30</v>
      </c>
      <c r="X47" s="219">
        <v>30</v>
      </c>
      <c r="Y47" s="219">
        <v>5</v>
      </c>
      <c r="Z47" s="219">
        <v>8</v>
      </c>
      <c r="AA47" s="219"/>
    </row>
    <row r="48" spans="1:27" ht="20.100000000000001" customHeight="1">
      <c r="A48" s="2">
        <v>44</v>
      </c>
      <c r="B48" s="1006" t="s">
        <v>840</v>
      </c>
      <c r="C48" s="867">
        <v>1</v>
      </c>
      <c r="D48" s="867">
        <v>7</v>
      </c>
      <c r="E48" s="216"/>
      <c r="F48" s="216">
        <v>47</v>
      </c>
      <c r="G48" s="216"/>
      <c r="H48" s="216"/>
      <c r="I48" s="191" t="s">
        <v>1922</v>
      </c>
      <c r="J48" s="217" t="s">
        <v>1727</v>
      </c>
      <c r="K48" s="218" t="s">
        <v>722</v>
      </c>
      <c r="L48" s="219">
        <v>1973</v>
      </c>
      <c r="M48" s="220" t="s">
        <v>1923</v>
      </c>
      <c r="N48" s="221" t="s">
        <v>1924</v>
      </c>
      <c r="O48" s="191" t="s">
        <v>1223</v>
      </c>
      <c r="P48" s="217" t="s">
        <v>1721</v>
      </c>
      <c r="Q48" s="218" t="s">
        <v>719</v>
      </c>
      <c r="R48" s="219">
        <v>2001</v>
      </c>
      <c r="S48" s="221" t="s">
        <v>1925</v>
      </c>
      <c r="T48" s="217" t="s">
        <v>1686</v>
      </c>
      <c r="U48" s="218" t="s">
        <v>1694</v>
      </c>
      <c r="V48" s="219">
        <v>2002</v>
      </c>
      <c r="W48" s="219">
        <v>16</v>
      </c>
      <c r="X48" s="219">
        <v>16</v>
      </c>
      <c r="Y48" s="219">
        <v>5</v>
      </c>
      <c r="Z48" s="219">
        <v>26</v>
      </c>
      <c r="AA48" s="219"/>
    </row>
    <row r="49" spans="1:27" ht="20.100000000000001" customHeight="1">
      <c r="A49" s="2">
        <v>45</v>
      </c>
      <c r="B49" s="1006" t="s">
        <v>853</v>
      </c>
      <c r="C49" s="867">
        <v>1</v>
      </c>
      <c r="D49" s="867">
        <v>7</v>
      </c>
      <c r="E49" s="216"/>
      <c r="F49" s="216">
        <v>50</v>
      </c>
      <c r="G49" s="216"/>
      <c r="H49" s="216"/>
      <c r="I49" s="191" t="s">
        <v>1926</v>
      </c>
      <c r="J49" s="217" t="s">
        <v>722</v>
      </c>
      <c r="K49" s="218" t="s">
        <v>1682</v>
      </c>
      <c r="L49" s="219">
        <v>1971</v>
      </c>
      <c r="M49" s="220" t="s">
        <v>1927</v>
      </c>
      <c r="N49" s="221" t="s">
        <v>1920</v>
      </c>
      <c r="O49" s="191" t="s">
        <v>1928</v>
      </c>
      <c r="P49" s="217" t="s">
        <v>1728</v>
      </c>
      <c r="Q49" s="218" t="s">
        <v>724</v>
      </c>
      <c r="R49" s="219">
        <v>1997</v>
      </c>
      <c r="S49" s="221" t="s">
        <v>1929</v>
      </c>
      <c r="T49" s="217" t="s">
        <v>1717</v>
      </c>
      <c r="U49" s="218" t="s">
        <v>1695</v>
      </c>
      <c r="V49" s="219">
        <v>2004</v>
      </c>
      <c r="W49" s="219">
        <v>17</v>
      </c>
      <c r="X49" s="219">
        <v>17</v>
      </c>
      <c r="Y49" s="219">
        <v>11</v>
      </c>
      <c r="Z49" s="219">
        <v>25</v>
      </c>
      <c r="AA49" s="219"/>
    </row>
    <row r="50" spans="1:27" ht="20.100000000000001" customHeight="1">
      <c r="A50" s="2">
        <v>46</v>
      </c>
      <c r="B50" s="1006" t="s">
        <v>850</v>
      </c>
      <c r="C50" s="867">
        <v>1</v>
      </c>
      <c r="D50" s="867">
        <v>7</v>
      </c>
      <c r="E50" s="216">
        <v>2</v>
      </c>
      <c r="F50" s="216">
        <v>54</v>
      </c>
      <c r="G50" s="216"/>
      <c r="H50" s="216"/>
      <c r="I50" s="191" t="s">
        <v>1930</v>
      </c>
      <c r="J50" s="217" t="s">
        <v>724</v>
      </c>
      <c r="K50" s="218" t="s">
        <v>719</v>
      </c>
      <c r="L50" s="219">
        <v>1966</v>
      </c>
      <c r="M50" s="220" t="s">
        <v>1931</v>
      </c>
      <c r="N50" s="221" t="s">
        <v>1920</v>
      </c>
      <c r="O50" s="191" t="s">
        <v>1874</v>
      </c>
      <c r="P50" s="217" t="s">
        <v>1686</v>
      </c>
      <c r="Q50" s="218" t="s">
        <v>1728</v>
      </c>
      <c r="R50" s="219">
        <v>1998</v>
      </c>
      <c r="S50" s="221" t="s">
        <v>1932</v>
      </c>
      <c r="T50" s="217" t="s">
        <v>1717</v>
      </c>
      <c r="U50" s="218" t="s">
        <v>1695</v>
      </c>
      <c r="V50" s="219">
        <v>2004</v>
      </c>
      <c r="W50" s="219">
        <v>23</v>
      </c>
      <c r="X50" s="219">
        <v>23</v>
      </c>
      <c r="Y50" s="219">
        <v>4</v>
      </c>
      <c r="Z50" s="219">
        <v>23</v>
      </c>
      <c r="AA50" s="219"/>
    </row>
    <row r="51" spans="1:27" ht="20.100000000000001" customHeight="1">
      <c r="A51" s="2">
        <v>47</v>
      </c>
      <c r="B51" s="1006" t="s">
        <v>804</v>
      </c>
      <c r="C51" s="867">
        <v>1</v>
      </c>
      <c r="D51" s="867">
        <v>7</v>
      </c>
      <c r="E51" s="216"/>
      <c r="F51" s="216">
        <v>61</v>
      </c>
      <c r="G51" s="216"/>
      <c r="H51" s="216"/>
      <c r="I51" s="191" t="s">
        <v>1696</v>
      </c>
      <c r="J51" s="217" t="s">
        <v>1697</v>
      </c>
      <c r="K51" s="218" t="s">
        <v>1682</v>
      </c>
      <c r="L51" s="219">
        <v>1960</v>
      </c>
      <c r="M51" s="220" t="s">
        <v>1933</v>
      </c>
      <c r="N51" s="221" t="s">
        <v>1920</v>
      </c>
      <c r="O51" s="191" t="s">
        <v>1691</v>
      </c>
      <c r="P51" s="217" t="s">
        <v>1717</v>
      </c>
      <c r="Q51" s="218" t="s">
        <v>1694</v>
      </c>
      <c r="R51" s="219">
        <v>1985</v>
      </c>
      <c r="S51" s="221" t="s">
        <v>1934</v>
      </c>
      <c r="T51" s="217" t="s">
        <v>1709</v>
      </c>
      <c r="U51" s="218" t="s">
        <v>1717</v>
      </c>
      <c r="V51" s="219">
        <v>1986</v>
      </c>
      <c r="W51" s="219">
        <v>37</v>
      </c>
      <c r="X51" s="219">
        <v>37</v>
      </c>
      <c r="Y51" s="219">
        <v>0</v>
      </c>
      <c r="Z51" s="219">
        <v>1</v>
      </c>
      <c r="AA51" s="219"/>
    </row>
    <row r="52" spans="1:27" ht="20.100000000000001" customHeight="1">
      <c r="A52" s="2">
        <v>48</v>
      </c>
      <c r="B52" s="1006" t="s">
        <v>810</v>
      </c>
      <c r="C52" s="867">
        <v>1</v>
      </c>
      <c r="D52" s="867">
        <v>7</v>
      </c>
      <c r="E52" s="216"/>
      <c r="F52" s="216">
        <v>35</v>
      </c>
      <c r="G52" s="216"/>
      <c r="H52" s="216"/>
      <c r="I52" s="191" t="s">
        <v>1722</v>
      </c>
      <c r="J52" s="217" t="s">
        <v>1687</v>
      </c>
      <c r="K52" s="218" t="s">
        <v>1728</v>
      </c>
      <c r="L52" s="219">
        <v>1986</v>
      </c>
      <c r="M52" s="220" t="s">
        <v>1935</v>
      </c>
      <c r="N52" s="221" t="s">
        <v>1700</v>
      </c>
      <c r="O52" s="191" t="s">
        <v>1712</v>
      </c>
      <c r="P52" s="217" t="s">
        <v>1714</v>
      </c>
      <c r="Q52" s="218" t="s">
        <v>719</v>
      </c>
      <c r="R52" s="219">
        <v>2010</v>
      </c>
      <c r="S52" s="221" t="s">
        <v>1936</v>
      </c>
      <c r="T52" s="217" t="s">
        <v>1728</v>
      </c>
      <c r="U52" s="218" t="s">
        <v>1695</v>
      </c>
      <c r="V52" s="219">
        <v>2011</v>
      </c>
      <c r="W52" s="219">
        <v>11</v>
      </c>
      <c r="X52" s="219">
        <v>11</v>
      </c>
      <c r="Y52" s="219">
        <v>0</v>
      </c>
      <c r="Z52" s="219">
        <v>1</v>
      </c>
      <c r="AA52" s="219"/>
    </row>
    <row r="53" spans="1:27" ht="20.100000000000001" customHeight="1">
      <c r="A53" s="2">
        <v>49</v>
      </c>
      <c r="B53" s="1006" t="s">
        <v>846</v>
      </c>
      <c r="C53" s="867">
        <v>1</v>
      </c>
      <c r="D53" s="867">
        <v>7</v>
      </c>
      <c r="E53" s="216"/>
      <c r="F53" s="216">
        <v>35</v>
      </c>
      <c r="G53" s="216"/>
      <c r="H53" s="216"/>
      <c r="I53" s="191" t="s">
        <v>1937</v>
      </c>
      <c r="J53" s="217" t="s">
        <v>1728</v>
      </c>
      <c r="K53" s="218" t="s">
        <v>722</v>
      </c>
      <c r="L53" s="219">
        <v>1985</v>
      </c>
      <c r="M53" s="220" t="s">
        <v>1938</v>
      </c>
      <c r="N53" s="221" t="s">
        <v>1939</v>
      </c>
      <c r="O53" s="191" t="s">
        <v>1223</v>
      </c>
      <c r="P53" s="217" t="s">
        <v>1702</v>
      </c>
      <c r="Q53" s="218" t="s">
        <v>716</v>
      </c>
      <c r="R53" s="219">
        <v>2010</v>
      </c>
      <c r="S53" s="221" t="s">
        <v>1940</v>
      </c>
      <c r="T53" s="217" t="s">
        <v>1717</v>
      </c>
      <c r="U53" s="218" t="s">
        <v>1695</v>
      </c>
      <c r="V53" s="219">
        <v>2013</v>
      </c>
      <c r="W53" s="219">
        <v>10</v>
      </c>
      <c r="X53" s="219">
        <v>10</v>
      </c>
      <c r="Y53" s="219">
        <v>11</v>
      </c>
      <c r="Z53" s="219">
        <v>26</v>
      </c>
      <c r="AA53" s="219"/>
    </row>
    <row r="54" spans="1:27" ht="20.100000000000001" customHeight="1">
      <c r="A54" s="2">
        <v>50</v>
      </c>
      <c r="B54" s="957" t="s">
        <v>1146</v>
      </c>
      <c r="C54" s="867">
        <v>1</v>
      </c>
      <c r="D54" s="867">
        <v>7</v>
      </c>
      <c r="E54" s="216"/>
      <c r="F54" s="216">
        <v>34</v>
      </c>
      <c r="G54" s="216"/>
      <c r="H54" s="216"/>
      <c r="I54" s="191" t="s">
        <v>1941</v>
      </c>
      <c r="J54" s="217" t="s">
        <v>1747</v>
      </c>
      <c r="K54" s="218" t="s">
        <v>1695</v>
      </c>
      <c r="L54" s="219">
        <v>1986</v>
      </c>
      <c r="M54" s="220" t="s">
        <v>1942</v>
      </c>
      <c r="N54" s="221" t="s">
        <v>1700</v>
      </c>
      <c r="O54" s="191" t="s">
        <v>1712</v>
      </c>
      <c r="P54" s="217" t="s">
        <v>1909</v>
      </c>
      <c r="Q54" s="218" t="s">
        <v>724</v>
      </c>
      <c r="R54" s="219">
        <v>2014</v>
      </c>
      <c r="S54" s="221" t="s">
        <v>1936</v>
      </c>
      <c r="T54" s="217" t="s">
        <v>1909</v>
      </c>
      <c r="U54" s="218" t="s">
        <v>724</v>
      </c>
      <c r="V54" s="219">
        <v>2014</v>
      </c>
      <c r="W54" s="219">
        <v>11</v>
      </c>
      <c r="X54" s="219">
        <v>11</v>
      </c>
      <c r="Y54" s="219">
        <v>0</v>
      </c>
      <c r="Z54" s="219">
        <v>15</v>
      </c>
      <c r="AA54" s="219"/>
    </row>
    <row r="55" spans="1:27" ht="20.100000000000001" customHeight="1">
      <c r="A55" s="2">
        <v>51</v>
      </c>
      <c r="B55" s="1006" t="s">
        <v>829</v>
      </c>
      <c r="C55" s="867">
        <v>1</v>
      </c>
      <c r="D55" s="867">
        <v>7</v>
      </c>
      <c r="E55" s="216"/>
      <c r="F55" s="216">
        <v>29</v>
      </c>
      <c r="G55" s="216"/>
      <c r="H55" s="216"/>
      <c r="I55" s="191" t="s">
        <v>1722</v>
      </c>
      <c r="J55" s="217" t="s">
        <v>1845</v>
      </c>
      <c r="K55" s="218" t="s">
        <v>1698</v>
      </c>
      <c r="L55" s="219">
        <v>1991</v>
      </c>
      <c r="M55" s="220" t="s">
        <v>1943</v>
      </c>
      <c r="N55" s="221" t="s">
        <v>1944</v>
      </c>
      <c r="O55" s="191" t="s">
        <v>1712</v>
      </c>
      <c r="P55" s="217" t="s">
        <v>722</v>
      </c>
      <c r="Q55" s="218" t="s">
        <v>1945</v>
      </c>
      <c r="R55" s="219">
        <v>2014</v>
      </c>
      <c r="S55" s="221" t="s">
        <v>1946</v>
      </c>
      <c r="T55" s="217" t="s">
        <v>1717</v>
      </c>
      <c r="U55" s="218" t="s">
        <v>1695</v>
      </c>
      <c r="V55" s="219">
        <v>2014</v>
      </c>
      <c r="W55" s="219">
        <v>6</v>
      </c>
      <c r="X55" s="219">
        <v>6</v>
      </c>
      <c r="Y55" s="219">
        <v>8</v>
      </c>
      <c r="Z55" s="219">
        <v>10</v>
      </c>
      <c r="AA55" s="219"/>
    </row>
    <row r="56" spans="1:27" ht="20.100000000000001" customHeight="1">
      <c r="A56" s="2">
        <v>52</v>
      </c>
      <c r="B56" s="1006" t="s">
        <v>1287</v>
      </c>
      <c r="C56" s="867">
        <v>1</v>
      </c>
      <c r="D56" s="867">
        <v>7</v>
      </c>
      <c r="E56" s="216"/>
      <c r="F56" s="216">
        <v>38</v>
      </c>
      <c r="G56" s="216"/>
      <c r="H56" s="216"/>
      <c r="I56" s="191" t="s">
        <v>1696</v>
      </c>
      <c r="J56" s="217" t="s">
        <v>1747</v>
      </c>
      <c r="K56" s="218" t="s">
        <v>724</v>
      </c>
      <c r="L56" s="219">
        <v>1983</v>
      </c>
      <c r="M56" s="220" t="s">
        <v>1947</v>
      </c>
      <c r="N56" s="221" t="s">
        <v>1948</v>
      </c>
      <c r="O56" s="191" t="s">
        <v>1874</v>
      </c>
      <c r="P56" s="217" t="s">
        <v>1702</v>
      </c>
      <c r="Q56" s="218" t="s">
        <v>1719</v>
      </c>
      <c r="R56" s="219">
        <v>2010</v>
      </c>
      <c r="S56" s="221" t="s">
        <v>1949</v>
      </c>
      <c r="T56" s="217" t="s">
        <v>1692</v>
      </c>
      <c r="U56" s="218" t="s">
        <v>1695</v>
      </c>
      <c r="V56" s="219">
        <v>2012</v>
      </c>
      <c r="W56" s="219">
        <v>8</v>
      </c>
      <c r="X56" s="219">
        <v>10</v>
      </c>
      <c r="Y56" s="219">
        <v>3</v>
      </c>
      <c r="Z56" s="219">
        <v>29</v>
      </c>
      <c r="AA56" s="219"/>
    </row>
    <row r="57" spans="1:27" ht="20.100000000000001" customHeight="1">
      <c r="A57" s="2">
        <v>53</v>
      </c>
      <c r="B57" s="1006" t="s">
        <v>844</v>
      </c>
      <c r="C57" s="867">
        <v>1</v>
      </c>
      <c r="D57" s="867">
        <v>7</v>
      </c>
      <c r="E57" s="216"/>
      <c r="F57" s="216">
        <v>49</v>
      </c>
      <c r="G57" s="216"/>
      <c r="H57" s="216"/>
      <c r="I57" s="191" t="s">
        <v>1681</v>
      </c>
      <c r="J57" s="217" t="s">
        <v>1682</v>
      </c>
      <c r="K57" s="218" t="s">
        <v>1719</v>
      </c>
      <c r="L57" s="219">
        <v>1972</v>
      </c>
      <c r="M57" s="220" t="s">
        <v>1950</v>
      </c>
      <c r="N57" s="221" t="s">
        <v>1948</v>
      </c>
      <c r="O57" s="191" t="s">
        <v>1874</v>
      </c>
      <c r="P57" s="217" t="s">
        <v>1685</v>
      </c>
      <c r="Q57" s="218" t="s">
        <v>722</v>
      </c>
      <c r="R57" s="219">
        <v>1996</v>
      </c>
      <c r="S57" s="221" t="s">
        <v>1951</v>
      </c>
      <c r="T57" s="217" t="s">
        <v>1717</v>
      </c>
      <c r="U57" s="218" t="s">
        <v>713</v>
      </c>
      <c r="V57" s="219">
        <v>1999</v>
      </c>
      <c r="W57" s="219">
        <v>22</v>
      </c>
      <c r="X57" s="219">
        <v>22</v>
      </c>
      <c r="Y57" s="219">
        <v>5</v>
      </c>
      <c r="Z57" s="219">
        <v>1</v>
      </c>
      <c r="AA57" s="219"/>
    </row>
    <row r="58" spans="1:27" ht="20.100000000000001" customHeight="1">
      <c r="A58" s="2">
        <v>54</v>
      </c>
      <c r="B58" s="1006" t="s">
        <v>825</v>
      </c>
      <c r="C58" s="867">
        <v>1</v>
      </c>
      <c r="D58" s="867">
        <v>7</v>
      </c>
      <c r="E58" s="216"/>
      <c r="F58" s="216">
        <v>46</v>
      </c>
      <c r="G58" s="216"/>
      <c r="H58" s="216"/>
      <c r="I58" s="191" t="s">
        <v>1952</v>
      </c>
      <c r="J58" s="217" t="s">
        <v>1695</v>
      </c>
      <c r="K58" s="218" t="s">
        <v>1695</v>
      </c>
      <c r="L58" s="219">
        <v>1974</v>
      </c>
      <c r="M58" s="220" t="s">
        <v>1953</v>
      </c>
      <c r="N58" s="221" t="s">
        <v>1948</v>
      </c>
      <c r="O58" s="191" t="s">
        <v>1874</v>
      </c>
      <c r="P58" s="217" t="s">
        <v>1909</v>
      </c>
      <c r="Q58" s="218" t="s">
        <v>722</v>
      </c>
      <c r="R58" s="219">
        <v>2003</v>
      </c>
      <c r="S58" s="221" t="s">
        <v>1954</v>
      </c>
      <c r="T58" s="217" t="s">
        <v>1717</v>
      </c>
      <c r="U58" s="218" t="s">
        <v>1695</v>
      </c>
      <c r="V58" s="219">
        <v>2002</v>
      </c>
      <c r="W58" s="219">
        <v>18</v>
      </c>
      <c r="X58" s="219">
        <v>18</v>
      </c>
      <c r="Y58" s="219">
        <v>1</v>
      </c>
      <c r="Z58" s="219">
        <v>10</v>
      </c>
      <c r="AA58" s="219"/>
    </row>
    <row r="59" spans="1:27" ht="20.100000000000001" customHeight="1">
      <c r="A59" s="2">
        <v>55</v>
      </c>
      <c r="B59" s="1006" t="s">
        <v>833</v>
      </c>
      <c r="C59" s="867">
        <v>1</v>
      </c>
      <c r="D59" s="867">
        <v>7</v>
      </c>
      <c r="E59" s="216"/>
      <c r="F59" s="216">
        <v>51</v>
      </c>
      <c r="G59" s="216"/>
      <c r="H59" s="216"/>
      <c r="I59" s="191" t="s">
        <v>1696</v>
      </c>
      <c r="J59" s="217" t="s">
        <v>722</v>
      </c>
      <c r="K59" s="218" t="s">
        <v>713</v>
      </c>
      <c r="L59" s="219">
        <v>1970</v>
      </c>
      <c r="M59" s="220" t="s">
        <v>1955</v>
      </c>
      <c r="N59" s="221" t="s">
        <v>1948</v>
      </c>
      <c r="O59" s="191" t="s">
        <v>1900</v>
      </c>
      <c r="P59" s="217" t="s">
        <v>1721</v>
      </c>
      <c r="Q59" s="218" t="s">
        <v>719</v>
      </c>
      <c r="R59" s="219">
        <v>2000</v>
      </c>
      <c r="S59" s="221" t="s">
        <v>1954</v>
      </c>
      <c r="T59" s="217" t="s">
        <v>1717</v>
      </c>
      <c r="U59" s="218" t="s">
        <v>1695</v>
      </c>
      <c r="V59" s="219">
        <v>2013</v>
      </c>
      <c r="W59" s="219">
        <v>7</v>
      </c>
      <c r="X59" s="219">
        <v>20</v>
      </c>
      <c r="Y59" s="219">
        <v>2</v>
      </c>
      <c r="Z59" s="219">
        <v>15</v>
      </c>
      <c r="AA59" s="219"/>
    </row>
    <row r="60" spans="1:27" ht="20.100000000000001" customHeight="1">
      <c r="A60" s="2">
        <v>56</v>
      </c>
      <c r="B60" s="1006" t="s">
        <v>1288</v>
      </c>
      <c r="C60" s="867">
        <v>1</v>
      </c>
      <c r="D60" s="867">
        <v>7</v>
      </c>
      <c r="E60" s="216"/>
      <c r="F60" s="216">
        <v>63</v>
      </c>
      <c r="G60" s="216"/>
      <c r="H60" s="216"/>
      <c r="I60" s="191" t="s">
        <v>1902</v>
      </c>
      <c r="J60" s="217" t="s">
        <v>1909</v>
      </c>
      <c r="K60" s="218" t="s">
        <v>719</v>
      </c>
      <c r="L60" s="219">
        <v>1957</v>
      </c>
      <c r="M60" s="220" t="s">
        <v>1956</v>
      </c>
      <c r="N60" s="221" t="s">
        <v>1957</v>
      </c>
      <c r="O60" s="191" t="s">
        <v>1958</v>
      </c>
      <c r="P60" s="217" t="s">
        <v>1727</v>
      </c>
      <c r="Q60" s="218" t="s">
        <v>722</v>
      </c>
      <c r="R60" s="219">
        <v>1980</v>
      </c>
      <c r="S60" s="221" t="s">
        <v>1959</v>
      </c>
      <c r="T60" s="217" t="s">
        <v>1695</v>
      </c>
      <c r="U60" s="218" t="s">
        <v>716</v>
      </c>
      <c r="V60" s="219">
        <v>1981</v>
      </c>
      <c r="W60" s="219">
        <v>39</v>
      </c>
      <c r="X60" s="219">
        <v>39</v>
      </c>
      <c r="Y60" s="219">
        <v>11</v>
      </c>
      <c r="Z60" s="219">
        <v>22</v>
      </c>
      <c r="AA60" s="219"/>
    </row>
    <row r="61" spans="1:27" ht="20.100000000000001" customHeight="1">
      <c r="A61" s="2">
        <v>57</v>
      </c>
      <c r="B61" s="1006" t="s">
        <v>1151</v>
      </c>
      <c r="C61" s="867">
        <v>1</v>
      </c>
      <c r="D61" s="867">
        <v>7</v>
      </c>
      <c r="E61" s="216"/>
      <c r="F61" s="216">
        <v>45</v>
      </c>
      <c r="G61" s="216"/>
      <c r="H61" s="216"/>
      <c r="I61" s="191" t="s">
        <v>1696</v>
      </c>
      <c r="J61" s="217" t="s">
        <v>1708</v>
      </c>
      <c r="K61" s="218" t="s">
        <v>1694</v>
      </c>
      <c r="L61" s="219">
        <v>1976</v>
      </c>
      <c r="M61" s="220" t="s">
        <v>1960</v>
      </c>
      <c r="N61" s="221" t="s">
        <v>1961</v>
      </c>
      <c r="O61" s="191" t="s">
        <v>1874</v>
      </c>
      <c r="P61" s="217" t="s">
        <v>1719</v>
      </c>
      <c r="Q61" s="218" t="s">
        <v>724</v>
      </c>
      <c r="R61" s="219">
        <v>2001</v>
      </c>
      <c r="S61" s="221" t="s">
        <v>1962</v>
      </c>
      <c r="T61" s="217" t="s">
        <v>1717</v>
      </c>
      <c r="U61" s="218" t="s">
        <v>1695</v>
      </c>
      <c r="V61" s="219">
        <v>2001</v>
      </c>
      <c r="W61" s="219">
        <v>19</v>
      </c>
      <c r="X61" s="219">
        <v>19</v>
      </c>
      <c r="Y61" s="219">
        <v>11</v>
      </c>
      <c r="Z61" s="219">
        <v>22</v>
      </c>
      <c r="AA61" s="219"/>
    </row>
    <row r="62" spans="1:27" ht="20.100000000000001" customHeight="1">
      <c r="A62" s="2">
        <v>58</v>
      </c>
      <c r="B62" s="1006" t="s">
        <v>1291</v>
      </c>
      <c r="C62" s="867">
        <v>1</v>
      </c>
      <c r="D62" s="867">
        <v>7</v>
      </c>
      <c r="E62" s="216"/>
      <c r="F62" s="216">
        <v>44</v>
      </c>
      <c r="G62" s="216"/>
      <c r="H62" s="216"/>
      <c r="I62" s="191" t="s">
        <v>1696</v>
      </c>
      <c r="J62" s="217" t="s">
        <v>1709</v>
      </c>
      <c r="K62" s="218" t="s">
        <v>1694</v>
      </c>
      <c r="L62" s="219">
        <v>1977</v>
      </c>
      <c r="M62" s="220" t="s">
        <v>1963</v>
      </c>
      <c r="N62" s="221" t="s">
        <v>1961</v>
      </c>
      <c r="O62" s="191" t="s">
        <v>1958</v>
      </c>
      <c r="P62" s="217" t="s">
        <v>1719</v>
      </c>
      <c r="Q62" s="218" t="s">
        <v>1695</v>
      </c>
      <c r="R62" s="219">
        <v>2005</v>
      </c>
      <c r="S62" s="221" t="s">
        <v>1962</v>
      </c>
      <c r="T62" s="217" t="s">
        <v>1717</v>
      </c>
      <c r="U62" s="218" t="s">
        <v>1695</v>
      </c>
      <c r="V62" s="219">
        <v>2005</v>
      </c>
      <c r="W62" s="219">
        <v>19</v>
      </c>
      <c r="X62" s="219">
        <v>19</v>
      </c>
      <c r="Y62" s="219">
        <v>8</v>
      </c>
      <c r="Z62" s="219">
        <v>7</v>
      </c>
      <c r="AA62" s="219"/>
    </row>
    <row r="63" spans="1:27" ht="20.100000000000001" customHeight="1">
      <c r="A63" s="2">
        <v>59</v>
      </c>
      <c r="B63" s="1006" t="s">
        <v>793</v>
      </c>
      <c r="C63" s="867">
        <v>1</v>
      </c>
      <c r="D63" s="867">
        <v>7</v>
      </c>
      <c r="E63" s="216"/>
      <c r="F63" s="216">
        <v>43</v>
      </c>
      <c r="G63" s="216"/>
      <c r="H63" s="216"/>
      <c r="I63" s="191" t="s">
        <v>1681</v>
      </c>
      <c r="J63" s="217" t="s">
        <v>1695</v>
      </c>
      <c r="K63" s="218" t="s">
        <v>1687</v>
      </c>
      <c r="L63" s="219">
        <v>1978</v>
      </c>
      <c r="M63" s="220" t="s">
        <v>1964</v>
      </c>
      <c r="N63" s="221" t="s">
        <v>1965</v>
      </c>
      <c r="O63" s="191" t="s">
        <v>1874</v>
      </c>
      <c r="P63" s="217" t="s">
        <v>1859</v>
      </c>
      <c r="Q63" s="218" t="s">
        <v>1682</v>
      </c>
      <c r="R63" s="219">
        <v>2006</v>
      </c>
      <c r="S63" s="221" t="s">
        <v>1966</v>
      </c>
      <c r="T63" s="217" t="s">
        <v>1686</v>
      </c>
      <c r="U63" s="218" t="s">
        <v>1717</v>
      </c>
      <c r="V63" s="219">
        <v>2006</v>
      </c>
      <c r="W63" s="219">
        <v>15</v>
      </c>
      <c r="X63" s="219">
        <v>15</v>
      </c>
      <c r="Y63" s="219">
        <v>7</v>
      </c>
      <c r="Z63" s="219">
        <v>15</v>
      </c>
      <c r="AA63" s="219"/>
    </row>
    <row r="64" spans="1:27" ht="20.100000000000001" customHeight="1">
      <c r="A64" s="2">
        <v>60</v>
      </c>
      <c r="B64" s="1006" t="s">
        <v>1293</v>
      </c>
      <c r="C64" s="867">
        <v>1</v>
      </c>
      <c r="D64" s="867">
        <v>7</v>
      </c>
      <c r="E64" s="216"/>
      <c r="F64" s="216">
        <v>42</v>
      </c>
      <c r="G64" s="216"/>
      <c r="H64" s="216"/>
      <c r="I64" s="191" t="s">
        <v>1967</v>
      </c>
      <c r="J64" s="217" t="s">
        <v>722</v>
      </c>
      <c r="K64" s="218" t="s">
        <v>1687</v>
      </c>
      <c r="L64" s="219">
        <v>1979</v>
      </c>
      <c r="M64" s="220" t="s">
        <v>1968</v>
      </c>
      <c r="N64" s="221" t="s">
        <v>1965</v>
      </c>
      <c r="O64" s="191" t="s">
        <v>1874</v>
      </c>
      <c r="P64" s="217" t="s">
        <v>713</v>
      </c>
      <c r="Q64" s="218" t="s">
        <v>1717</v>
      </c>
      <c r="R64" s="219">
        <v>2008</v>
      </c>
      <c r="S64" s="221" t="s">
        <v>1966</v>
      </c>
      <c r="T64" s="217" t="s">
        <v>1709</v>
      </c>
      <c r="U64" s="218" t="s">
        <v>1717</v>
      </c>
      <c r="V64" s="219">
        <v>2008</v>
      </c>
      <c r="W64" s="219">
        <v>13</v>
      </c>
      <c r="X64" s="219">
        <v>13</v>
      </c>
      <c r="Y64" s="219">
        <v>2</v>
      </c>
      <c r="Z64" s="219">
        <v>4</v>
      </c>
      <c r="AA64" s="219"/>
    </row>
    <row r="65" spans="1:27" ht="20.100000000000001" customHeight="1">
      <c r="A65" s="2">
        <v>61</v>
      </c>
      <c r="B65" s="1006" t="s">
        <v>1294</v>
      </c>
      <c r="C65" s="867">
        <v>1</v>
      </c>
      <c r="D65" s="867">
        <v>7</v>
      </c>
      <c r="E65" s="216"/>
      <c r="F65" s="216">
        <v>61</v>
      </c>
      <c r="G65" s="216"/>
      <c r="H65" s="216"/>
      <c r="I65" s="191" t="s">
        <v>1952</v>
      </c>
      <c r="J65" s="217" t="s">
        <v>1695</v>
      </c>
      <c r="K65" s="218" t="s">
        <v>1717</v>
      </c>
      <c r="L65" s="219">
        <v>1960</v>
      </c>
      <c r="M65" s="220" t="s">
        <v>1969</v>
      </c>
      <c r="N65" s="221" t="s">
        <v>1970</v>
      </c>
      <c r="O65" s="191" t="s">
        <v>1223</v>
      </c>
      <c r="P65" s="217" t="s">
        <v>1889</v>
      </c>
      <c r="Q65" s="218" t="s">
        <v>1695</v>
      </c>
      <c r="R65" s="219">
        <v>1984</v>
      </c>
      <c r="S65" s="221" t="s">
        <v>1971</v>
      </c>
      <c r="T65" s="217" t="s">
        <v>1732</v>
      </c>
      <c r="U65" s="218" t="s">
        <v>1717</v>
      </c>
      <c r="V65" s="219">
        <v>2013</v>
      </c>
      <c r="W65" s="219">
        <v>12</v>
      </c>
      <c r="X65" s="219">
        <v>20</v>
      </c>
      <c r="Y65" s="219">
        <v>1</v>
      </c>
      <c r="Z65" s="219">
        <v>13</v>
      </c>
      <c r="AA65" s="219"/>
    </row>
    <row r="66" spans="1:27" ht="20.100000000000001" customHeight="1">
      <c r="A66" s="2">
        <v>62</v>
      </c>
      <c r="B66" s="1006" t="s">
        <v>1295</v>
      </c>
      <c r="C66" s="867">
        <v>1</v>
      </c>
      <c r="D66" s="867">
        <v>7</v>
      </c>
      <c r="E66" s="216"/>
      <c r="F66" s="216">
        <v>61</v>
      </c>
      <c r="G66" s="216"/>
      <c r="H66" s="216"/>
      <c r="I66" s="191" t="s">
        <v>1729</v>
      </c>
      <c r="J66" s="217" t="s">
        <v>1719</v>
      </c>
      <c r="K66" s="218" t="s">
        <v>713</v>
      </c>
      <c r="L66" s="219">
        <v>1960</v>
      </c>
      <c r="M66" s="220" t="s">
        <v>1972</v>
      </c>
      <c r="N66" s="221" t="s">
        <v>1973</v>
      </c>
      <c r="O66" s="191" t="s">
        <v>1691</v>
      </c>
      <c r="P66" s="217" t="s">
        <v>1682</v>
      </c>
      <c r="Q66" s="218" t="s">
        <v>1719</v>
      </c>
      <c r="R66" s="219">
        <v>1987</v>
      </c>
      <c r="S66" s="221" t="s">
        <v>1974</v>
      </c>
      <c r="T66" s="217" t="s">
        <v>1717</v>
      </c>
      <c r="U66" s="218" t="s">
        <v>1695</v>
      </c>
      <c r="V66" s="219">
        <v>2010</v>
      </c>
      <c r="W66" s="219">
        <v>39</v>
      </c>
      <c r="X66" s="219">
        <v>39</v>
      </c>
      <c r="Y66" s="219">
        <v>8</v>
      </c>
      <c r="Z66" s="219">
        <v>6</v>
      </c>
      <c r="AA66" s="219"/>
    </row>
    <row r="67" spans="1:27" ht="20.100000000000001" customHeight="1">
      <c r="A67" s="2">
        <v>63</v>
      </c>
      <c r="B67" s="1006" t="s">
        <v>1153</v>
      </c>
      <c r="C67" s="867">
        <v>1</v>
      </c>
      <c r="D67" s="867">
        <v>7</v>
      </c>
      <c r="E67" s="216"/>
      <c r="F67" s="216">
        <v>50</v>
      </c>
      <c r="G67" s="216"/>
      <c r="H67" s="216"/>
      <c r="I67" s="191" t="s">
        <v>1696</v>
      </c>
      <c r="J67" s="217" t="s">
        <v>1889</v>
      </c>
      <c r="K67" s="218" t="s">
        <v>724</v>
      </c>
      <c r="L67" s="219">
        <v>1971</v>
      </c>
      <c r="M67" s="220" t="s">
        <v>1975</v>
      </c>
      <c r="N67" s="221" t="s">
        <v>1976</v>
      </c>
      <c r="O67" s="191" t="s">
        <v>1874</v>
      </c>
      <c r="P67" s="217" t="s">
        <v>1692</v>
      </c>
      <c r="Q67" s="218" t="s">
        <v>716</v>
      </c>
      <c r="R67" s="219">
        <v>1997</v>
      </c>
      <c r="S67" s="221" t="s">
        <v>1977</v>
      </c>
      <c r="T67" s="217" t="s">
        <v>1717</v>
      </c>
      <c r="U67" s="218" t="s">
        <v>1695</v>
      </c>
      <c r="V67" s="219">
        <v>1998</v>
      </c>
      <c r="W67" s="219">
        <v>22</v>
      </c>
      <c r="X67" s="219">
        <v>22</v>
      </c>
      <c r="Y67" s="219">
        <v>9</v>
      </c>
      <c r="Z67" s="219">
        <v>29</v>
      </c>
      <c r="AA67" s="219"/>
    </row>
    <row r="68" spans="1:27" ht="20.100000000000001" customHeight="1">
      <c r="A68" s="2">
        <v>64</v>
      </c>
      <c r="B68" s="1006" t="s">
        <v>800</v>
      </c>
      <c r="C68" s="867">
        <v>1</v>
      </c>
      <c r="D68" s="867">
        <v>7</v>
      </c>
      <c r="E68" s="216"/>
      <c r="F68" s="216">
        <v>48</v>
      </c>
      <c r="G68" s="216"/>
      <c r="H68" s="216"/>
      <c r="I68" s="191" t="s">
        <v>1722</v>
      </c>
      <c r="J68" s="217" t="s">
        <v>1685</v>
      </c>
      <c r="K68" s="218" t="s">
        <v>724</v>
      </c>
      <c r="L68" s="219">
        <v>1973</v>
      </c>
      <c r="M68" s="220" t="s">
        <v>1978</v>
      </c>
      <c r="N68" s="221" t="s">
        <v>1976</v>
      </c>
      <c r="O68" s="191" t="s">
        <v>1874</v>
      </c>
      <c r="P68" s="217" t="s">
        <v>1685</v>
      </c>
      <c r="Q68" s="218" t="s">
        <v>716</v>
      </c>
      <c r="R68" s="219">
        <v>1998</v>
      </c>
      <c r="S68" s="221" t="s">
        <v>1979</v>
      </c>
      <c r="T68" s="217" t="s">
        <v>1717</v>
      </c>
      <c r="U68" s="218" t="s">
        <v>1694</v>
      </c>
      <c r="V68" s="219">
        <v>2000</v>
      </c>
      <c r="W68" s="219">
        <v>21</v>
      </c>
      <c r="X68" s="219">
        <v>21</v>
      </c>
      <c r="Y68" s="219">
        <v>1</v>
      </c>
      <c r="Z68" s="219">
        <v>16</v>
      </c>
      <c r="AA68" s="219"/>
    </row>
    <row r="69" spans="1:27" ht="20.100000000000001" customHeight="1">
      <c r="A69" s="2">
        <v>65</v>
      </c>
      <c r="B69" s="1006" t="s">
        <v>812</v>
      </c>
      <c r="C69" s="867">
        <v>1</v>
      </c>
      <c r="D69" s="867">
        <v>7</v>
      </c>
      <c r="E69" s="216"/>
      <c r="F69" s="216">
        <v>47</v>
      </c>
      <c r="G69" s="216"/>
      <c r="H69" s="216"/>
      <c r="I69" s="191" t="s">
        <v>1696</v>
      </c>
      <c r="J69" s="217" t="s">
        <v>724</v>
      </c>
      <c r="K69" s="218" t="s">
        <v>1694</v>
      </c>
      <c r="L69" s="219">
        <v>1974</v>
      </c>
      <c r="M69" s="220" t="s">
        <v>1980</v>
      </c>
      <c r="N69" s="221" t="s">
        <v>1976</v>
      </c>
      <c r="O69" s="191" t="s">
        <v>1874</v>
      </c>
      <c r="P69" s="217" t="s">
        <v>1708</v>
      </c>
      <c r="Q69" s="218" t="s">
        <v>722</v>
      </c>
      <c r="R69" s="219">
        <v>1998</v>
      </c>
      <c r="S69" s="221" t="s">
        <v>1981</v>
      </c>
      <c r="T69" s="217" t="s">
        <v>1717</v>
      </c>
      <c r="U69" s="218" t="s">
        <v>1695</v>
      </c>
      <c r="V69" s="219">
        <v>2000</v>
      </c>
      <c r="W69" s="219">
        <v>21</v>
      </c>
      <c r="X69" s="219">
        <v>21</v>
      </c>
      <c r="Y69" s="219"/>
      <c r="Z69" s="219">
        <v>1</v>
      </c>
      <c r="AA69" s="219"/>
    </row>
    <row r="70" spans="1:27" ht="20.100000000000001" customHeight="1">
      <c r="A70" s="2">
        <v>66</v>
      </c>
      <c r="B70" s="1006" t="s">
        <v>1189</v>
      </c>
      <c r="C70" s="867">
        <v>1</v>
      </c>
      <c r="D70" s="867">
        <v>7</v>
      </c>
      <c r="E70" s="216">
        <v>3</v>
      </c>
      <c r="F70" s="216">
        <v>42</v>
      </c>
      <c r="G70" s="216"/>
      <c r="H70" s="216"/>
      <c r="I70" s="191" t="s">
        <v>1718</v>
      </c>
      <c r="J70" s="217" t="s">
        <v>1717</v>
      </c>
      <c r="K70" s="218" t="s">
        <v>722</v>
      </c>
      <c r="L70" s="219">
        <v>1978</v>
      </c>
      <c r="M70" s="220" t="s">
        <v>1982</v>
      </c>
      <c r="N70" s="221" t="s">
        <v>1976</v>
      </c>
      <c r="O70" s="191" t="s">
        <v>1712</v>
      </c>
      <c r="P70" s="217" t="s">
        <v>1709</v>
      </c>
      <c r="Q70" s="218" t="s">
        <v>713</v>
      </c>
      <c r="R70" s="219">
        <v>2005</v>
      </c>
      <c r="S70" s="221" t="s">
        <v>1983</v>
      </c>
      <c r="T70" s="217" t="s">
        <v>1717</v>
      </c>
      <c r="U70" s="218" t="s">
        <v>1695</v>
      </c>
      <c r="V70" s="219">
        <v>2003</v>
      </c>
      <c r="W70" s="219">
        <v>18</v>
      </c>
      <c r="X70" s="219">
        <v>18</v>
      </c>
      <c r="Y70" s="219">
        <v>0</v>
      </c>
      <c r="Z70" s="219">
        <v>13</v>
      </c>
      <c r="AA70" s="219"/>
    </row>
    <row r="71" spans="1:27" ht="20.100000000000001" customHeight="1">
      <c r="A71" s="2">
        <v>67</v>
      </c>
      <c r="B71" s="1006" t="s">
        <v>1296</v>
      </c>
      <c r="C71" s="867">
        <v>1</v>
      </c>
      <c r="D71" s="867">
        <v>7</v>
      </c>
      <c r="E71" s="216"/>
      <c r="F71" s="216">
        <v>60</v>
      </c>
      <c r="G71" s="216"/>
      <c r="H71" s="216"/>
      <c r="I71" s="191" t="s">
        <v>1984</v>
      </c>
      <c r="J71" s="217" t="s">
        <v>1727</v>
      </c>
      <c r="K71" s="218" t="s">
        <v>1694</v>
      </c>
      <c r="L71" s="219">
        <v>1961</v>
      </c>
      <c r="M71" s="220" t="s">
        <v>2059</v>
      </c>
      <c r="N71" s="221" t="s">
        <v>1690</v>
      </c>
      <c r="O71" s="191" t="s">
        <v>1223</v>
      </c>
      <c r="P71" s="217" t="s">
        <v>1706</v>
      </c>
      <c r="Q71" s="218" t="s">
        <v>1728</v>
      </c>
      <c r="R71" s="219">
        <v>1985</v>
      </c>
      <c r="S71" s="221" t="s">
        <v>1985</v>
      </c>
      <c r="T71" s="217" t="s">
        <v>722</v>
      </c>
      <c r="U71" s="218" t="s">
        <v>1695</v>
      </c>
      <c r="V71" s="219">
        <v>1992</v>
      </c>
      <c r="W71" s="219">
        <v>29</v>
      </c>
      <c r="X71" s="219">
        <v>35</v>
      </c>
      <c r="Y71" s="219">
        <v>8</v>
      </c>
      <c r="Z71" s="219">
        <v>26</v>
      </c>
      <c r="AA71" s="219"/>
    </row>
    <row r="72" spans="1:27" ht="20.100000000000001" customHeight="1">
      <c r="A72" s="2">
        <v>68</v>
      </c>
      <c r="B72" s="1006" t="s">
        <v>1297</v>
      </c>
      <c r="C72" s="867">
        <v>1</v>
      </c>
      <c r="D72" s="867">
        <v>7</v>
      </c>
      <c r="E72" s="216"/>
      <c r="F72" s="216">
        <v>58</v>
      </c>
      <c r="G72" s="216"/>
      <c r="H72" s="216"/>
      <c r="I72" s="191" t="s">
        <v>1986</v>
      </c>
      <c r="J72" s="217" t="s">
        <v>1714</v>
      </c>
      <c r="K72" s="218" t="s">
        <v>1687</v>
      </c>
      <c r="L72" s="219">
        <v>1963</v>
      </c>
      <c r="M72" s="220" t="s">
        <v>1987</v>
      </c>
      <c r="N72" s="221" t="s">
        <v>1690</v>
      </c>
      <c r="O72" s="191" t="s">
        <v>1223</v>
      </c>
      <c r="P72" s="217" t="s">
        <v>1859</v>
      </c>
      <c r="Q72" s="218" t="s">
        <v>716</v>
      </c>
      <c r="R72" s="219">
        <v>1995</v>
      </c>
      <c r="S72" s="221" t="s">
        <v>1985</v>
      </c>
      <c r="T72" s="217" t="s">
        <v>1717</v>
      </c>
      <c r="U72" s="218" t="s">
        <v>1695</v>
      </c>
      <c r="V72" s="219">
        <v>1999</v>
      </c>
      <c r="W72" s="219">
        <v>22</v>
      </c>
      <c r="X72" s="219">
        <v>22</v>
      </c>
      <c r="Y72" s="219"/>
      <c r="Z72" s="219">
        <v>1</v>
      </c>
      <c r="AA72" s="219"/>
    </row>
    <row r="73" spans="1:27" ht="20.100000000000001" customHeight="1">
      <c r="A73" s="2">
        <v>69</v>
      </c>
      <c r="B73" s="1006" t="s">
        <v>816</v>
      </c>
      <c r="C73" s="867">
        <v>1</v>
      </c>
      <c r="D73" s="867">
        <v>7</v>
      </c>
      <c r="E73" s="220"/>
      <c r="F73" s="220" t="s">
        <v>1831</v>
      </c>
      <c r="G73" s="216"/>
      <c r="H73" s="216"/>
      <c r="I73" s="191" t="s">
        <v>1988</v>
      </c>
      <c r="J73" s="217" t="s">
        <v>1702</v>
      </c>
      <c r="K73" s="218" t="s">
        <v>716</v>
      </c>
      <c r="L73" s="219">
        <v>1968</v>
      </c>
      <c r="M73" s="220" t="s">
        <v>1987</v>
      </c>
      <c r="N73" s="221" t="s">
        <v>1690</v>
      </c>
      <c r="O73" s="191" t="s">
        <v>1874</v>
      </c>
      <c r="P73" s="217" t="s">
        <v>1717</v>
      </c>
      <c r="Q73" s="218" t="s">
        <v>719</v>
      </c>
      <c r="R73" s="219">
        <v>1994</v>
      </c>
      <c r="S73" s="221" t="s">
        <v>1985</v>
      </c>
      <c r="T73" s="217" t="s">
        <v>712</v>
      </c>
      <c r="U73" s="218" t="s">
        <v>1694</v>
      </c>
      <c r="V73" s="219">
        <v>1995</v>
      </c>
      <c r="W73" s="219">
        <v>27</v>
      </c>
      <c r="X73" s="219">
        <v>27</v>
      </c>
      <c r="Y73" s="219"/>
      <c r="Z73" s="219">
        <v>16</v>
      </c>
      <c r="AA73" s="219"/>
    </row>
    <row r="74" spans="1:27" ht="20.100000000000001" customHeight="1">
      <c r="A74" s="2">
        <v>70</v>
      </c>
      <c r="B74" s="1006" t="s">
        <v>835</v>
      </c>
      <c r="C74" s="867">
        <v>1</v>
      </c>
      <c r="D74" s="867">
        <v>7</v>
      </c>
      <c r="E74" s="216"/>
      <c r="F74" s="216">
        <v>49</v>
      </c>
      <c r="G74" s="216"/>
      <c r="H74" s="216"/>
      <c r="I74" s="191" t="s">
        <v>1718</v>
      </c>
      <c r="J74" s="217" t="s">
        <v>719</v>
      </c>
      <c r="K74" s="218" t="s">
        <v>1694</v>
      </c>
      <c r="L74" s="219">
        <v>1972</v>
      </c>
      <c r="M74" s="220" t="s">
        <v>1989</v>
      </c>
      <c r="N74" s="221" t="s">
        <v>1690</v>
      </c>
      <c r="O74" s="191" t="s">
        <v>1990</v>
      </c>
      <c r="P74" s="217" t="s">
        <v>1694</v>
      </c>
      <c r="Q74" s="218" t="s">
        <v>1694</v>
      </c>
      <c r="R74" s="219">
        <v>2004</v>
      </c>
      <c r="S74" s="221" t="s">
        <v>1985</v>
      </c>
      <c r="T74" s="217" t="s">
        <v>1717</v>
      </c>
      <c r="U74" s="218" t="s">
        <v>1695</v>
      </c>
      <c r="V74" s="219">
        <v>2006</v>
      </c>
      <c r="W74" s="219">
        <v>14</v>
      </c>
      <c r="X74" s="219">
        <v>17</v>
      </c>
      <c r="Y74" s="219">
        <v>10</v>
      </c>
      <c r="Z74" s="219">
        <v>13</v>
      </c>
      <c r="AA74" s="219"/>
    </row>
    <row r="75" spans="1:27" ht="20.100000000000001" customHeight="1">
      <c r="A75" s="2">
        <v>71</v>
      </c>
      <c r="B75" s="1006" t="s">
        <v>842</v>
      </c>
      <c r="C75" s="867">
        <v>1</v>
      </c>
      <c r="D75" s="867">
        <v>7</v>
      </c>
      <c r="E75" s="216"/>
      <c r="F75" s="216">
        <v>42</v>
      </c>
      <c r="G75" s="216"/>
      <c r="H75" s="216"/>
      <c r="I75" s="191" t="s">
        <v>1722</v>
      </c>
      <c r="J75" s="217" t="s">
        <v>1695</v>
      </c>
      <c r="K75" s="218" t="s">
        <v>1719</v>
      </c>
      <c r="L75" s="219">
        <v>1979</v>
      </c>
      <c r="M75" s="220" t="s">
        <v>1991</v>
      </c>
      <c r="N75" s="221" t="s">
        <v>1690</v>
      </c>
      <c r="O75" s="191" t="s">
        <v>1712</v>
      </c>
      <c r="P75" s="217" t="s">
        <v>1859</v>
      </c>
      <c r="Q75" s="218" t="s">
        <v>1682</v>
      </c>
      <c r="R75" s="219">
        <v>2007</v>
      </c>
      <c r="S75" s="221" t="s">
        <v>1985</v>
      </c>
      <c r="T75" s="217" t="s">
        <v>1717</v>
      </c>
      <c r="U75" s="218" t="s">
        <v>1695</v>
      </c>
      <c r="V75" s="219">
        <v>2006</v>
      </c>
      <c r="W75" s="219">
        <v>14</v>
      </c>
      <c r="X75" s="219">
        <v>19</v>
      </c>
      <c r="Y75" s="219">
        <v>11</v>
      </c>
      <c r="Z75" s="219">
        <v>7</v>
      </c>
      <c r="AA75" s="219"/>
    </row>
    <row r="76" spans="1:27" ht="20.100000000000001" customHeight="1">
      <c r="A76" s="2">
        <v>72</v>
      </c>
      <c r="B76" s="1006" t="s">
        <v>855</v>
      </c>
      <c r="C76" s="867">
        <v>1</v>
      </c>
      <c r="D76" s="867">
        <v>7</v>
      </c>
      <c r="E76" s="216"/>
      <c r="F76" s="216">
        <v>41</v>
      </c>
      <c r="G76" s="216"/>
      <c r="H76" s="216"/>
      <c r="I76" s="191" t="s">
        <v>1876</v>
      </c>
      <c r="J76" s="217" t="s">
        <v>1685</v>
      </c>
      <c r="K76" s="218" t="s">
        <v>719</v>
      </c>
      <c r="L76" s="219">
        <v>1979</v>
      </c>
      <c r="M76" s="220" t="s">
        <v>1992</v>
      </c>
      <c r="N76" s="221" t="s">
        <v>1690</v>
      </c>
      <c r="O76" s="191" t="s">
        <v>1712</v>
      </c>
      <c r="P76" s="217" t="s">
        <v>1719</v>
      </c>
      <c r="Q76" s="218" t="s">
        <v>716</v>
      </c>
      <c r="R76" s="219">
        <v>2003</v>
      </c>
      <c r="S76" s="221" t="s">
        <v>1985</v>
      </c>
      <c r="T76" s="217" t="s">
        <v>1728</v>
      </c>
      <c r="U76" s="218" t="s">
        <v>1694</v>
      </c>
      <c r="V76" s="219">
        <v>2007</v>
      </c>
      <c r="W76" s="219">
        <v>13</v>
      </c>
      <c r="X76" s="219">
        <v>16</v>
      </c>
      <c r="Y76" s="219">
        <v>6</v>
      </c>
      <c r="Z76" s="219">
        <v>4</v>
      </c>
      <c r="AA76" s="219"/>
    </row>
    <row r="77" spans="1:27" ht="20.100000000000001" customHeight="1">
      <c r="A77" s="2">
        <v>73</v>
      </c>
      <c r="B77" s="1006" t="s">
        <v>802</v>
      </c>
      <c r="C77" s="867">
        <v>1</v>
      </c>
      <c r="D77" s="867">
        <v>7</v>
      </c>
      <c r="E77" s="216"/>
      <c r="F77" s="216">
        <v>39</v>
      </c>
      <c r="G77" s="220"/>
      <c r="H77" s="220"/>
      <c r="I77" s="191" t="s">
        <v>1696</v>
      </c>
      <c r="J77" s="217" t="s">
        <v>1692</v>
      </c>
      <c r="K77" s="218" t="s">
        <v>1719</v>
      </c>
      <c r="L77" s="219">
        <v>1982</v>
      </c>
      <c r="M77" s="220" t="s">
        <v>1993</v>
      </c>
      <c r="N77" s="221" t="s">
        <v>1690</v>
      </c>
      <c r="O77" s="191" t="s">
        <v>1712</v>
      </c>
      <c r="P77" s="217" t="s">
        <v>1719</v>
      </c>
      <c r="Q77" s="218" t="s">
        <v>722</v>
      </c>
      <c r="R77" s="219">
        <v>2008</v>
      </c>
      <c r="S77" s="221" t="s">
        <v>1985</v>
      </c>
      <c r="T77" s="217" t="s">
        <v>1706</v>
      </c>
      <c r="U77" s="218" t="s">
        <v>716</v>
      </c>
      <c r="V77" s="219">
        <v>2011</v>
      </c>
      <c r="W77" s="219">
        <v>11</v>
      </c>
      <c r="X77" s="219">
        <v>10</v>
      </c>
      <c r="Y77" s="219">
        <v>6</v>
      </c>
      <c r="Z77" s="219">
        <v>6</v>
      </c>
      <c r="AA77" s="219"/>
    </row>
    <row r="78" spans="1:27" ht="20.100000000000001" customHeight="1">
      <c r="A78" s="2">
        <v>74</v>
      </c>
      <c r="B78" s="1006" t="s">
        <v>818</v>
      </c>
      <c r="C78" s="867">
        <v>1</v>
      </c>
      <c r="D78" s="867">
        <v>7</v>
      </c>
      <c r="E78" s="216"/>
      <c r="F78" s="216">
        <v>39</v>
      </c>
      <c r="G78" s="216"/>
      <c r="H78" s="216"/>
      <c r="I78" s="191" t="s">
        <v>1696</v>
      </c>
      <c r="J78" s="217" t="s">
        <v>1880</v>
      </c>
      <c r="K78" s="218" t="s">
        <v>1717</v>
      </c>
      <c r="L78" s="219">
        <v>1982</v>
      </c>
      <c r="M78" s="220" t="s">
        <v>1994</v>
      </c>
      <c r="N78" s="221" t="s">
        <v>1995</v>
      </c>
      <c r="O78" s="191" t="s">
        <v>1996</v>
      </c>
      <c r="P78" s="217" t="s">
        <v>716</v>
      </c>
      <c r="Q78" s="218" t="s">
        <v>722</v>
      </c>
      <c r="R78" s="219">
        <v>2008</v>
      </c>
      <c r="S78" s="221" t="s">
        <v>1985</v>
      </c>
      <c r="T78" s="217" t="s">
        <v>1685</v>
      </c>
      <c r="U78" s="218" t="s">
        <v>1694</v>
      </c>
      <c r="V78" s="219">
        <v>2012</v>
      </c>
      <c r="W78" s="219">
        <v>9</v>
      </c>
      <c r="X78" s="219">
        <v>9</v>
      </c>
      <c r="Y78" s="219">
        <v>8</v>
      </c>
      <c r="Z78" s="219">
        <v>28</v>
      </c>
      <c r="AA78" s="219"/>
    </row>
    <row r="79" spans="1:27" ht="20.100000000000001" customHeight="1">
      <c r="A79" s="2">
        <v>75</v>
      </c>
      <c r="B79" s="1006" t="s">
        <v>838</v>
      </c>
      <c r="C79" s="867">
        <v>1</v>
      </c>
      <c r="D79" s="867">
        <v>7</v>
      </c>
      <c r="E79" s="216"/>
      <c r="F79" s="216">
        <v>41</v>
      </c>
      <c r="G79" s="216"/>
      <c r="H79" s="216"/>
      <c r="I79" s="191" t="s">
        <v>1696</v>
      </c>
      <c r="J79" s="217" t="s">
        <v>1843</v>
      </c>
      <c r="K79" s="218" t="s">
        <v>1869</v>
      </c>
      <c r="L79" s="219">
        <v>1980</v>
      </c>
      <c r="M79" s="220" t="s">
        <v>1997</v>
      </c>
      <c r="N79" s="221" t="s">
        <v>1998</v>
      </c>
      <c r="O79" s="191" t="s">
        <v>1712</v>
      </c>
      <c r="P79" s="217" t="s">
        <v>719</v>
      </c>
      <c r="Q79" s="218" t="s">
        <v>719</v>
      </c>
      <c r="R79" s="219">
        <v>2016</v>
      </c>
      <c r="S79" s="221" t="s">
        <v>1713</v>
      </c>
      <c r="T79" s="217" t="s">
        <v>1747</v>
      </c>
      <c r="U79" s="218" t="s">
        <v>1695</v>
      </c>
      <c r="V79" s="219">
        <v>2017</v>
      </c>
      <c r="W79" s="219">
        <v>2</v>
      </c>
      <c r="X79" s="219">
        <v>2</v>
      </c>
      <c r="Y79" s="219">
        <v>6</v>
      </c>
      <c r="Z79" s="219">
        <v>2</v>
      </c>
      <c r="AA79" s="219"/>
    </row>
    <row r="80" spans="1:27" ht="20.100000000000001" customHeight="1">
      <c r="A80" s="2">
        <v>76</v>
      </c>
      <c r="B80" s="1006" t="s">
        <v>1304</v>
      </c>
      <c r="C80" s="867">
        <v>1</v>
      </c>
      <c r="D80" s="867">
        <v>7</v>
      </c>
      <c r="E80" s="216"/>
      <c r="F80" s="216">
        <v>40</v>
      </c>
      <c r="G80" s="216"/>
      <c r="H80" s="216"/>
      <c r="I80" s="191" t="s">
        <v>1999</v>
      </c>
      <c r="J80" s="217" t="s">
        <v>1685</v>
      </c>
      <c r="K80" s="218" t="s">
        <v>722</v>
      </c>
      <c r="L80" s="219">
        <v>1980</v>
      </c>
      <c r="M80" s="220" t="s">
        <v>2000</v>
      </c>
      <c r="N80" s="221" t="s">
        <v>2001</v>
      </c>
      <c r="O80" s="191" t="s">
        <v>2002</v>
      </c>
      <c r="P80" s="217" t="s">
        <v>1880</v>
      </c>
      <c r="Q80" s="218" t="s">
        <v>1728</v>
      </c>
      <c r="R80" s="219">
        <v>2016</v>
      </c>
      <c r="S80" s="221" t="s">
        <v>2003</v>
      </c>
      <c r="T80" s="217" t="s">
        <v>1717</v>
      </c>
      <c r="U80" s="218" t="s">
        <v>1695</v>
      </c>
      <c r="V80" s="219">
        <v>2018</v>
      </c>
      <c r="W80" s="219">
        <v>3</v>
      </c>
      <c r="X80" s="219">
        <v>3</v>
      </c>
      <c r="Y80" s="219">
        <v>1</v>
      </c>
      <c r="Z80" s="219">
        <v>7</v>
      </c>
      <c r="AA80" s="219"/>
    </row>
    <row r="81" spans="1:27" ht="20.100000000000001" customHeight="1">
      <c r="A81" s="2">
        <v>77</v>
      </c>
      <c r="B81" s="1006" t="s">
        <v>1156</v>
      </c>
      <c r="C81" s="867">
        <v>1</v>
      </c>
      <c r="D81" s="867">
        <v>7</v>
      </c>
      <c r="E81" s="216"/>
      <c r="F81" s="216">
        <v>33</v>
      </c>
      <c r="G81" s="220"/>
      <c r="H81" s="220"/>
      <c r="I81" s="191" t="s">
        <v>1718</v>
      </c>
      <c r="J81" s="217" t="s">
        <v>1714</v>
      </c>
      <c r="K81" s="218" t="s">
        <v>719</v>
      </c>
      <c r="L81" s="219">
        <v>1987</v>
      </c>
      <c r="M81" s="220" t="s">
        <v>2004</v>
      </c>
      <c r="N81" s="221" t="s">
        <v>2005</v>
      </c>
      <c r="O81" s="191" t="s">
        <v>1900</v>
      </c>
      <c r="P81" s="217" t="s">
        <v>1909</v>
      </c>
      <c r="Q81" s="218" t="s">
        <v>1719</v>
      </c>
      <c r="R81" s="219">
        <v>2009</v>
      </c>
      <c r="S81" s="221" t="s">
        <v>2006</v>
      </c>
      <c r="T81" s="217" t="s">
        <v>712</v>
      </c>
      <c r="U81" s="218" t="s">
        <v>713</v>
      </c>
      <c r="V81" s="219">
        <v>2011</v>
      </c>
      <c r="W81" s="219">
        <v>9</v>
      </c>
      <c r="X81" s="219">
        <v>9</v>
      </c>
      <c r="Y81" s="219">
        <v>4</v>
      </c>
      <c r="Z81" s="219">
        <v>18</v>
      </c>
      <c r="AA81" s="219"/>
    </row>
    <row r="82" spans="1:27" ht="20.100000000000001" customHeight="1">
      <c r="A82" s="2">
        <v>78</v>
      </c>
      <c r="B82" s="1006" t="s">
        <v>1247</v>
      </c>
      <c r="C82" s="867">
        <v>1</v>
      </c>
      <c r="D82" s="867">
        <v>7</v>
      </c>
      <c r="E82" s="216"/>
      <c r="F82" s="216">
        <v>33</v>
      </c>
      <c r="G82" s="216"/>
      <c r="H82" s="216"/>
      <c r="I82" s="191" t="s">
        <v>1696</v>
      </c>
      <c r="J82" s="217" t="s">
        <v>1859</v>
      </c>
      <c r="K82" s="218" t="s">
        <v>719</v>
      </c>
      <c r="L82" s="219">
        <v>1987</v>
      </c>
      <c r="M82" s="220" t="s">
        <v>2007</v>
      </c>
      <c r="N82" s="221" t="s">
        <v>2008</v>
      </c>
      <c r="O82" s="191" t="s">
        <v>1223</v>
      </c>
      <c r="P82" s="217" t="s">
        <v>1714</v>
      </c>
      <c r="Q82" s="218" t="s">
        <v>1695</v>
      </c>
      <c r="R82" s="219">
        <v>2015</v>
      </c>
      <c r="S82" s="221" t="s">
        <v>2009</v>
      </c>
      <c r="T82" s="217" t="s">
        <v>712</v>
      </c>
      <c r="U82" s="218" t="s">
        <v>713</v>
      </c>
      <c r="V82" s="219">
        <v>2011</v>
      </c>
      <c r="W82" s="219">
        <v>8</v>
      </c>
      <c r="X82" s="219">
        <v>8</v>
      </c>
      <c r="Y82" s="219">
        <v>2</v>
      </c>
      <c r="Z82" s="219">
        <v>7</v>
      </c>
      <c r="AA82" s="219"/>
    </row>
    <row r="83" spans="1:27" ht="20.100000000000001" customHeight="1">
      <c r="A83" s="2">
        <v>79</v>
      </c>
      <c r="B83" s="1006" t="s">
        <v>1248</v>
      </c>
      <c r="C83" s="867">
        <v>1</v>
      </c>
      <c r="D83" s="867">
        <v>7</v>
      </c>
      <c r="E83" s="216"/>
      <c r="F83" s="216">
        <v>40</v>
      </c>
      <c r="G83" s="216"/>
      <c r="H83" s="216"/>
      <c r="I83" s="191" t="s">
        <v>1704</v>
      </c>
      <c r="J83" s="217" t="s">
        <v>1721</v>
      </c>
      <c r="K83" s="218" t="s">
        <v>1694</v>
      </c>
      <c r="L83" s="219">
        <v>1981</v>
      </c>
      <c r="M83" s="220" t="s">
        <v>2010</v>
      </c>
      <c r="N83" s="221" t="s">
        <v>2011</v>
      </c>
      <c r="O83" s="191" t="s">
        <v>1223</v>
      </c>
      <c r="P83" s="217" t="s">
        <v>1708</v>
      </c>
      <c r="Q83" s="218" t="s">
        <v>1728</v>
      </c>
      <c r="R83" s="219">
        <v>2005</v>
      </c>
      <c r="S83" s="221" t="s">
        <v>2012</v>
      </c>
      <c r="T83" s="217" t="s">
        <v>1732</v>
      </c>
      <c r="U83" s="218" t="s">
        <v>1687</v>
      </c>
      <c r="V83" s="219">
        <v>2008</v>
      </c>
      <c r="W83" s="219">
        <v>13</v>
      </c>
      <c r="X83" s="219">
        <v>13</v>
      </c>
      <c r="Y83" s="219">
        <v>7</v>
      </c>
      <c r="Z83" s="219">
        <v>12</v>
      </c>
      <c r="AA83" s="219"/>
    </row>
    <row r="84" spans="1:27" ht="20.100000000000001" customHeight="1">
      <c r="A84" s="2">
        <v>80</v>
      </c>
      <c r="B84" s="1006" t="s">
        <v>823</v>
      </c>
      <c r="C84" s="867">
        <v>1</v>
      </c>
      <c r="D84" s="867">
        <v>7</v>
      </c>
      <c r="E84" s="216"/>
      <c r="F84" s="216">
        <v>47</v>
      </c>
      <c r="G84" s="216"/>
      <c r="H84" s="216"/>
      <c r="I84" s="191" t="s">
        <v>1681</v>
      </c>
      <c r="J84" s="217" t="s">
        <v>1714</v>
      </c>
      <c r="K84" s="218" t="s">
        <v>1717</v>
      </c>
      <c r="L84" s="219">
        <v>1974</v>
      </c>
      <c r="M84" s="220" t="s">
        <v>2013</v>
      </c>
      <c r="N84" s="221" t="s">
        <v>1961</v>
      </c>
      <c r="O84" s="191" t="s">
        <v>1505</v>
      </c>
      <c r="P84" s="217" t="s">
        <v>1728</v>
      </c>
      <c r="Q84" s="218" t="s">
        <v>1728</v>
      </c>
      <c r="R84" s="219">
        <v>2003</v>
      </c>
      <c r="S84" s="221" t="s">
        <v>2014</v>
      </c>
      <c r="T84" s="217" t="s">
        <v>724</v>
      </c>
      <c r="U84" s="218" t="s">
        <v>722</v>
      </c>
      <c r="V84" s="219">
        <v>2013</v>
      </c>
      <c r="W84" s="219">
        <v>6</v>
      </c>
      <c r="X84" s="219">
        <v>22</v>
      </c>
      <c r="Y84" s="219">
        <v>0</v>
      </c>
      <c r="Z84" s="219">
        <v>1</v>
      </c>
      <c r="AA84" s="219"/>
    </row>
    <row r="85" spans="1:27" ht="20.100000000000001" customHeight="1">
      <c r="A85" s="2">
        <v>81</v>
      </c>
      <c r="B85" s="1006" t="s">
        <v>1300</v>
      </c>
      <c r="C85" s="867">
        <v>1</v>
      </c>
      <c r="D85" s="867">
        <v>5</v>
      </c>
      <c r="E85" s="216"/>
      <c r="F85" s="216">
        <v>42</v>
      </c>
      <c r="G85" s="216"/>
      <c r="H85" s="216"/>
      <c r="I85" s="221" t="s">
        <v>1696</v>
      </c>
      <c r="J85" s="217" t="s">
        <v>1706</v>
      </c>
      <c r="K85" s="218" t="s">
        <v>724</v>
      </c>
      <c r="L85" s="219">
        <v>1979</v>
      </c>
      <c r="M85" s="220" t="s">
        <v>2015</v>
      </c>
      <c r="N85" s="221" t="s">
        <v>2016</v>
      </c>
      <c r="O85" s="191" t="s">
        <v>2017</v>
      </c>
      <c r="P85" s="217" t="s">
        <v>1714</v>
      </c>
      <c r="Q85" s="218" t="s">
        <v>713</v>
      </c>
      <c r="R85" s="219">
        <v>2019</v>
      </c>
      <c r="S85" s="221" t="s">
        <v>2018</v>
      </c>
      <c r="T85" s="217" t="s">
        <v>1717</v>
      </c>
      <c r="U85" s="218" t="s">
        <v>724</v>
      </c>
      <c r="V85" s="219">
        <v>2002</v>
      </c>
      <c r="W85" s="219">
        <v>19</v>
      </c>
      <c r="X85" s="219">
        <v>19</v>
      </c>
      <c r="Y85" s="219">
        <v>3</v>
      </c>
      <c r="Z85" s="219">
        <v>0</v>
      </c>
      <c r="AA85" s="219"/>
    </row>
    <row r="86" spans="1:27" ht="20.100000000000001" customHeight="1">
      <c r="A86" s="2">
        <v>82</v>
      </c>
      <c r="B86" s="1006" t="s">
        <v>1298</v>
      </c>
      <c r="C86" s="867">
        <v>1</v>
      </c>
      <c r="D86" s="867">
        <v>5</v>
      </c>
      <c r="E86" s="216"/>
      <c r="F86" s="216">
        <v>41</v>
      </c>
      <c r="G86" s="216"/>
      <c r="H86" s="216"/>
      <c r="I86" s="191" t="s">
        <v>1696</v>
      </c>
      <c r="J86" s="217" t="s">
        <v>1697</v>
      </c>
      <c r="K86" s="218" t="s">
        <v>719</v>
      </c>
      <c r="L86" s="219">
        <v>1979</v>
      </c>
      <c r="M86" s="220" t="s">
        <v>2019</v>
      </c>
      <c r="N86" s="221" t="s">
        <v>2020</v>
      </c>
      <c r="O86" s="191" t="s">
        <v>2021</v>
      </c>
      <c r="P86" s="217" t="s">
        <v>1945</v>
      </c>
      <c r="Q86" s="218" t="s">
        <v>1846</v>
      </c>
      <c r="R86" s="219">
        <v>2002</v>
      </c>
      <c r="S86" s="221" t="s">
        <v>2022</v>
      </c>
      <c r="T86" s="217" t="s">
        <v>1717</v>
      </c>
      <c r="U86" s="218" t="s">
        <v>1695</v>
      </c>
      <c r="V86" s="219">
        <v>2013</v>
      </c>
      <c r="W86" s="219">
        <v>7</v>
      </c>
      <c r="X86" s="219">
        <v>14</v>
      </c>
      <c r="Y86" s="219">
        <v>3</v>
      </c>
      <c r="Z86" s="219">
        <v>11</v>
      </c>
      <c r="AA86" s="219"/>
    </row>
    <row r="87" spans="1:27" ht="20.100000000000001" customHeight="1">
      <c r="A87" s="2">
        <v>83</v>
      </c>
      <c r="B87" s="1006" t="s">
        <v>1301</v>
      </c>
      <c r="C87" s="867">
        <v>1</v>
      </c>
      <c r="D87" s="867">
        <v>7</v>
      </c>
      <c r="E87" s="216"/>
      <c r="F87" s="216">
        <v>29</v>
      </c>
      <c r="G87" s="216"/>
      <c r="H87" s="216"/>
      <c r="I87" s="191" t="s">
        <v>2023</v>
      </c>
      <c r="J87" s="217" t="s">
        <v>1880</v>
      </c>
      <c r="K87" s="218" t="s">
        <v>1719</v>
      </c>
      <c r="L87" s="219">
        <v>1992</v>
      </c>
      <c r="M87" s="220" t="s">
        <v>2024</v>
      </c>
      <c r="N87" s="221" t="s">
        <v>2025</v>
      </c>
      <c r="O87" s="191" t="s">
        <v>1223</v>
      </c>
      <c r="P87" s="217" t="s">
        <v>1706</v>
      </c>
      <c r="Q87" s="218" t="s">
        <v>1695</v>
      </c>
      <c r="R87" s="219">
        <v>2017</v>
      </c>
      <c r="S87" s="221" t="s">
        <v>2026</v>
      </c>
      <c r="T87" s="217" t="s">
        <v>1717</v>
      </c>
      <c r="U87" s="218" t="s">
        <v>1695</v>
      </c>
      <c r="V87" s="219">
        <v>2018</v>
      </c>
      <c r="W87" s="219">
        <v>2</v>
      </c>
      <c r="X87" s="219">
        <v>2</v>
      </c>
      <c r="Y87" s="219">
        <v>10</v>
      </c>
      <c r="Z87" s="219">
        <v>7</v>
      </c>
      <c r="AA87" s="219"/>
    </row>
    <row r="88" spans="1:27" ht="20.100000000000001" customHeight="1">
      <c r="A88" s="2">
        <v>84</v>
      </c>
      <c r="B88" s="1006" t="s">
        <v>1303</v>
      </c>
      <c r="C88" s="867">
        <v>1</v>
      </c>
      <c r="D88" s="867">
        <v>7</v>
      </c>
      <c r="E88" s="216"/>
      <c r="F88" s="216">
        <v>29</v>
      </c>
      <c r="G88" s="216"/>
      <c r="H88" s="216"/>
      <c r="I88" s="191" t="s">
        <v>1696</v>
      </c>
      <c r="J88" s="217" t="s">
        <v>1706</v>
      </c>
      <c r="K88" s="218" t="s">
        <v>1703</v>
      </c>
      <c r="L88" s="219">
        <v>1992</v>
      </c>
      <c r="M88" s="220" t="s">
        <v>2027</v>
      </c>
      <c r="N88" s="221" t="s">
        <v>2028</v>
      </c>
      <c r="O88" s="191" t="s">
        <v>2002</v>
      </c>
      <c r="P88" s="217" t="s">
        <v>1843</v>
      </c>
      <c r="Q88" s="218" t="s">
        <v>722</v>
      </c>
      <c r="R88" s="219">
        <v>2017</v>
      </c>
      <c r="S88" s="221" t="s">
        <v>2029</v>
      </c>
      <c r="T88" s="217" t="s">
        <v>1703</v>
      </c>
      <c r="U88" s="218" t="s">
        <v>1698</v>
      </c>
      <c r="V88" s="219">
        <v>2021</v>
      </c>
      <c r="W88" s="219">
        <v>2</v>
      </c>
      <c r="X88" s="219">
        <v>2</v>
      </c>
      <c r="Y88" s="219">
        <v>6</v>
      </c>
      <c r="Z88" s="219">
        <v>0</v>
      </c>
      <c r="AA88" s="219"/>
    </row>
    <row r="89" spans="1:27" ht="20.100000000000001" customHeight="1">
      <c r="A89" s="2">
        <v>85</v>
      </c>
      <c r="B89" s="1006" t="s">
        <v>1680</v>
      </c>
      <c r="C89" s="867">
        <v>2</v>
      </c>
      <c r="D89" s="867">
        <v>7</v>
      </c>
      <c r="E89" s="216"/>
      <c r="F89" s="216">
        <v>32</v>
      </c>
      <c r="G89" s="216"/>
      <c r="H89" s="216"/>
      <c r="I89" s="191" t="s">
        <v>2056</v>
      </c>
      <c r="J89" s="217" t="s">
        <v>1726</v>
      </c>
      <c r="K89" s="218" t="s">
        <v>1846</v>
      </c>
      <c r="L89" s="219">
        <v>1989</v>
      </c>
      <c r="M89" s="220" t="s">
        <v>2057</v>
      </c>
      <c r="N89" s="221" t="s">
        <v>1700</v>
      </c>
      <c r="O89" s="191" t="s">
        <v>1916</v>
      </c>
      <c r="P89" s="217" t="s">
        <v>1686</v>
      </c>
      <c r="Q89" s="218" t="s">
        <v>722</v>
      </c>
      <c r="R89" s="219">
        <v>2019</v>
      </c>
      <c r="S89" s="221" t="s">
        <v>2058</v>
      </c>
      <c r="T89" s="217" t="s">
        <v>1703</v>
      </c>
      <c r="U89" s="218" t="s">
        <v>1698</v>
      </c>
      <c r="V89" s="219">
        <v>2021</v>
      </c>
      <c r="W89" s="219">
        <v>1</v>
      </c>
      <c r="X89" s="219">
        <v>1</v>
      </c>
      <c r="Y89" s="219">
        <v>6</v>
      </c>
      <c r="Z89" s="219">
        <v>7</v>
      </c>
      <c r="AA89" s="219"/>
    </row>
    <row r="90" spans="1:27" ht="20.100000000000001" customHeight="1">
      <c r="A90" s="2">
        <v>86</v>
      </c>
      <c r="B90" s="1006" t="s">
        <v>1305</v>
      </c>
      <c r="C90" s="867">
        <v>3</v>
      </c>
      <c r="D90" s="867">
        <v>7</v>
      </c>
      <c r="E90" s="216"/>
      <c r="F90" s="216">
        <v>61</v>
      </c>
      <c r="G90" s="216"/>
      <c r="H90" s="216"/>
      <c r="I90" s="191" t="s">
        <v>2030</v>
      </c>
      <c r="J90" s="217" t="s">
        <v>1717</v>
      </c>
      <c r="K90" s="218" t="s">
        <v>1682</v>
      </c>
      <c r="L90" s="219">
        <v>1960</v>
      </c>
      <c r="M90" s="220" t="s">
        <v>2031</v>
      </c>
      <c r="N90" s="221" t="s">
        <v>1711</v>
      </c>
      <c r="O90" s="191" t="s">
        <v>1223</v>
      </c>
      <c r="P90" s="217" t="s">
        <v>716</v>
      </c>
      <c r="Q90" s="218" t="s">
        <v>719</v>
      </c>
      <c r="R90" s="219">
        <v>1985</v>
      </c>
      <c r="S90" s="221" t="s">
        <v>1713</v>
      </c>
      <c r="T90" s="217" t="s">
        <v>1747</v>
      </c>
      <c r="U90" s="218" t="s">
        <v>1695</v>
      </c>
      <c r="V90" s="219">
        <v>2017</v>
      </c>
      <c r="W90" s="219">
        <v>11</v>
      </c>
      <c r="X90" s="219">
        <v>27</v>
      </c>
      <c r="Y90" s="219">
        <v>2</v>
      </c>
      <c r="Z90" s="219">
        <v>15</v>
      </c>
      <c r="AA90" s="219"/>
    </row>
    <row r="91" spans="1:27" ht="20.100000000000001" customHeight="1">
      <c r="A91" s="2">
        <v>87</v>
      </c>
      <c r="B91" s="1006" t="s">
        <v>1309</v>
      </c>
      <c r="C91" s="867">
        <v>2</v>
      </c>
      <c r="D91" s="867">
        <v>7</v>
      </c>
      <c r="E91" s="216"/>
      <c r="F91" s="216">
        <v>33</v>
      </c>
      <c r="G91" s="216"/>
      <c r="H91" s="216"/>
      <c r="I91" s="191" t="s">
        <v>1718</v>
      </c>
      <c r="J91" s="217" t="s">
        <v>1721</v>
      </c>
      <c r="K91" s="218" t="s">
        <v>1703</v>
      </c>
      <c r="L91" s="219">
        <v>1988</v>
      </c>
      <c r="M91" s="220" t="s">
        <v>2113</v>
      </c>
      <c r="N91" s="221" t="s">
        <v>2114</v>
      </c>
      <c r="O91" s="191" t="s">
        <v>2115</v>
      </c>
      <c r="P91" s="217" t="s">
        <v>1869</v>
      </c>
      <c r="Q91" s="218" t="s">
        <v>719</v>
      </c>
      <c r="R91" s="219">
        <v>2010</v>
      </c>
      <c r="S91" s="221" t="s">
        <v>2116</v>
      </c>
      <c r="T91" s="217" t="s">
        <v>1703</v>
      </c>
      <c r="U91" s="218" t="s">
        <v>1698</v>
      </c>
      <c r="V91" s="219">
        <v>2021</v>
      </c>
      <c r="W91" s="219">
        <v>3</v>
      </c>
      <c r="X91" s="219">
        <v>5</v>
      </c>
      <c r="Y91" s="219">
        <v>0</v>
      </c>
      <c r="Z91" s="219">
        <v>26</v>
      </c>
      <c r="AA91" s="219"/>
    </row>
    <row r="92" spans="1:27" ht="20.100000000000001" customHeight="1">
      <c r="A92" s="2">
        <v>88</v>
      </c>
      <c r="B92" s="1006" t="s">
        <v>1307</v>
      </c>
      <c r="C92" s="867">
        <v>2</v>
      </c>
      <c r="D92" s="867">
        <v>7</v>
      </c>
      <c r="E92" s="216"/>
      <c r="F92" s="216">
        <v>28</v>
      </c>
      <c r="G92" s="216"/>
      <c r="H92" s="216"/>
      <c r="I92" s="191" t="s">
        <v>2032</v>
      </c>
      <c r="J92" s="217" t="s">
        <v>1721</v>
      </c>
      <c r="K92" s="218" t="s">
        <v>1869</v>
      </c>
      <c r="L92" s="219">
        <v>1993</v>
      </c>
      <c r="M92" s="220" t="s">
        <v>2033</v>
      </c>
      <c r="N92" s="221" t="s">
        <v>2034</v>
      </c>
      <c r="O92" s="191" t="s">
        <v>1874</v>
      </c>
      <c r="P92" s="217" t="s">
        <v>712</v>
      </c>
      <c r="Q92" s="218" t="s">
        <v>1945</v>
      </c>
      <c r="R92" s="219">
        <v>2020</v>
      </c>
      <c r="S92" s="221" t="s">
        <v>2035</v>
      </c>
      <c r="T92" s="217" t="s">
        <v>1945</v>
      </c>
      <c r="U92" s="218" t="s">
        <v>1698</v>
      </c>
      <c r="V92" s="219">
        <v>2020</v>
      </c>
      <c r="W92" s="219">
        <v>0</v>
      </c>
      <c r="X92" s="219">
        <v>0</v>
      </c>
      <c r="Y92" s="219">
        <v>1</v>
      </c>
      <c r="Z92" s="219">
        <v>6</v>
      </c>
      <c r="AA92" s="219"/>
    </row>
    <row r="93" spans="1:27" ht="20.100000000000001" customHeight="1">
      <c r="A93" s="2">
        <v>89</v>
      </c>
      <c r="B93" s="1006" t="s">
        <v>1311</v>
      </c>
      <c r="C93" s="867">
        <v>2</v>
      </c>
      <c r="D93" s="867">
        <v>7</v>
      </c>
      <c r="E93" s="216"/>
      <c r="F93" s="216">
        <v>28</v>
      </c>
      <c r="G93" s="216"/>
      <c r="H93" s="216"/>
      <c r="I93" s="191" t="s">
        <v>1876</v>
      </c>
      <c r="J93" s="217" t="s">
        <v>1686</v>
      </c>
      <c r="K93" s="218" t="s">
        <v>716</v>
      </c>
      <c r="L93" s="219">
        <v>1993</v>
      </c>
      <c r="M93" s="220" t="s">
        <v>2117</v>
      </c>
      <c r="N93" s="221" t="s">
        <v>1700</v>
      </c>
      <c r="O93" s="191" t="s">
        <v>1874</v>
      </c>
      <c r="P93" s="217" t="s">
        <v>1697</v>
      </c>
      <c r="Q93" s="218" t="s">
        <v>1869</v>
      </c>
      <c r="R93" s="219">
        <v>2017</v>
      </c>
      <c r="S93" s="221" t="s">
        <v>2118</v>
      </c>
      <c r="T93" s="217" t="s">
        <v>1703</v>
      </c>
      <c r="U93" s="218" t="s">
        <v>1698</v>
      </c>
      <c r="V93" s="219">
        <v>2021</v>
      </c>
      <c r="W93" s="219">
        <v>2</v>
      </c>
      <c r="X93" s="219">
        <v>2</v>
      </c>
      <c r="Y93" s="219">
        <v>9</v>
      </c>
      <c r="Z93" s="219">
        <v>22</v>
      </c>
      <c r="AA93" s="219"/>
    </row>
    <row r="94" spans="1:27" ht="20.100000000000001" customHeight="1">
      <c r="A94" s="2">
        <v>90</v>
      </c>
      <c r="B94" s="1006" t="s">
        <v>2054</v>
      </c>
      <c r="C94" s="867">
        <v>2</v>
      </c>
      <c r="D94" s="867">
        <v>7</v>
      </c>
      <c r="E94" s="216"/>
      <c r="F94" s="216">
        <v>28</v>
      </c>
      <c r="G94" s="216"/>
      <c r="H94" s="216"/>
      <c r="I94" s="191" t="s">
        <v>1681</v>
      </c>
      <c r="J94" s="217" t="s">
        <v>1721</v>
      </c>
      <c r="K94" s="218" t="s">
        <v>1703</v>
      </c>
      <c r="L94" s="219">
        <v>1993</v>
      </c>
      <c r="M94" s="220" t="s">
        <v>2119</v>
      </c>
      <c r="N94" s="221" t="s">
        <v>2120</v>
      </c>
      <c r="O94" s="191" t="s">
        <v>1996</v>
      </c>
      <c r="P94" s="217" t="s">
        <v>712</v>
      </c>
      <c r="Q94" s="218" t="s">
        <v>722</v>
      </c>
      <c r="R94" s="219">
        <v>2016</v>
      </c>
      <c r="S94" s="221" t="s">
        <v>2121</v>
      </c>
      <c r="T94" s="217" t="s">
        <v>1703</v>
      </c>
      <c r="U94" s="218" t="s">
        <v>1698</v>
      </c>
      <c r="V94" s="219">
        <v>2021</v>
      </c>
      <c r="W94" s="219">
        <v>0</v>
      </c>
      <c r="X94" s="219">
        <v>0</v>
      </c>
      <c r="Y94" s="219">
        <v>11</v>
      </c>
      <c r="Z94" s="219">
        <v>24</v>
      </c>
      <c r="AA94" s="219"/>
    </row>
    <row r="95" spans="1:27" ht="20.100000000000001" customHeight="1">
      <c r="A95" s="2">
        <v>91</v>
      </c>
      <c r="B95" s="1006" t="s">
        <v>1834</v>
      </c>
      <c r="C95" s="867"/>
      <c r="D95" s="867"/>
      <c r="E95" s="216"/>
      <c r="F95" s="216"/>
      <c r="G95" s="216"/>
      <c r="H95" s="216"/>
      <c r="I95" s="191"/>
      <c r="J95" s="217"/>
      <c r="K95" s="218"/>
      <c r="L95" s="219"/>
      <c r="M95" s="220"/>
      <c r="N95" s="221"/>
      <c r="O95" s="191"/>
      <c r="P95" s="217"/>
      <c r="Q95" s="218"/>
      <c r="R95" s="219"/>
      <c r="S95" s="221"/>
      <c r="T95" s="217"/>
      <c r="U95" s="218"/>
      <c r="V95" s="219"/>
      <c r="W95" s="219"/>
      <c r="X95" s="219"/>
      <c r="Y95" s="219"/>
      <c r="Z95" s="219"/>
      <c r="AA95" s="219"/>
    </row>
    <row r="96" spans="1:27" ht="20.100000000000001" customHeight="1">
      <c r="A96" s="215"/>
      <c r="B96" s="1006" t="s">
        <v>1313</v>
      </c>
      <c r="C96" s="867"/>
      <c r="D96" s="867"/>
      <c r="E96" s="216"/>
      <c r="F96" s="216"/>
      <c r="G96" s="216"/>
      <c r="H96" s="216"/>
      <c r="I96" s="191"/>
      <c r="J96" s="217"/>
      <c r="K96" s="218"/>
      <c r="L96" s="219"/>
      <c r="M96" s="220"/>
      <c r="N96" s="221"/>
      <c r="O96" s="191"/>
      <c r="P96" s="217"/>
      <c r="Q96" s="218"/>
      <c r="R96" s="219"/>
      <c r="S96" s="221"/>
      <c r="T96" s="217"/>
      <c r="U96" s="218"/>
      <c r="V96" s="219"/>
      <c r="W96" s="219"/>
      <c r="X96" s="219"/>
      <c r="Y96" s="219"/>
      <c r="Z96" s="219"/>
      <c r="AA96" s="219"/>
    </row>
    <row r="97" spans="1:27" ht="20.100000000000001" customHeight="1">
      <c r="A97" s="215" t="s">
        <v>1835</v>
      </c>
      <c r="B97" s="1006" t="s">
        <v>1312</v>
      </c>
      <c r="C97" s="867">
        <v>5</v>
      </c>
      <c r="D97" s="867">
        <v>7</v>
      </c>
      <c r="E97" s="216"/>
      <c r="F97" s="216"/>
      <c r="G97" s="216"/>
      <c r="H97" s="216"/>
      <c r="I97" s="191"/>
      <c r="J97" s="217"/>
      <c r="K97" s="218"/>
      <c r="L97" s="219"/>
      <c r="M97" s="220" t="s">
        <v>2036</v>
      </c>
      <c r="N97" s="221" t="s">
        <v>2037</v>
      </c>
      <c r="O97" s="191" t="s">
        <v>1701</v>
      </c>
      <c r="P97" s="217"/>
      <c r="Q97" s="218"/>
      <c r="R97" s="219">
        <v>2007</v>
      </c>
      <c r="S97" s="221" t="s">
        <v>2038</v>
      </c>
      <c r="T97" s="217"/>
      <c r="U97" s="218"/>
      <c r="V97" s="219"/>
      <c r="W97" s="219"/>
      <c r="X97" s="219"/>
      <c r="Y97" s="219"/>
      <c r="Z97" s="219"/>
      <c r="AA97" s="219"/>
    </row>
    <row r="98" spans="1:27" ht="20.100000000000001" customHeight="1">
      <c r="A98" s="215" t="s">
        <v>1836</v>
      </c>
      <c r="B98" s="1006" t="s">
        <v>1314</v>
      </c>
      <c r="C98" s="867">
        <v>5</v>
      </c>
      <c r="D98" s="867">
        <v>7</v>
      </c>
      <c r="E98" s="216"/>
      <c r="F98" s="216"/>
      <c r="G98" s="216"/>
      <c r="H98" s="216"/>
      <c r="I98" s="191"/>
      <c r="J98" s="217"/>
      <c r="K98" s="218"/>
      <c r="L98" s="219"/>
      <c r="M98" s="220" t="s">
        <v>2039</v>
      </c>
      <c r="N98" s="221" t="s">
        <v>2001</v>
      </c>
      <c r="O98" s="191" t="s">
        <v>2002</v>
      </c>
      <c r="P98" s="217"/>
      <c r="Q98" s="218"/>
      <c r="R98" s="219">
        <v>2018</v>
      </c>
      <c r="S98" s="221" t="s">
        <v>2003</v>
      </c>
      <c r="T98" s="217"/>
      <c r="U98" s="218"/>
      <c r="V98" s="219"/>
      <c r="W98" s="219"/>
      <c r="X98" s="219"/>
      <c r="Y98" s="219"/>
      <c r="Z98" s="219"/>
      <c r="AA98" s="219"/>
    </row>
    <row r="99" spans="1:27" ht="20.100000000000001" customHeight="1">
      <c r="A99" s="215" t="s">
        <v>1837</v>
      </c>
      <c r="B99" s="1006" t="s">
        <v>1315</v>
      </c>
      <c r="C99" s="867">
        <v>5</v>
      </c>
      <c r="D99" s="867">
        <v>7</v>
      </c>
      <c r="E99" s="216"/>
      <c r="F99" s="216"/>
      <c r="G99" s="216"/>
      <c r="H99" s="216"/>
      <c r="I99" s="191"/>
      <c r="J99" s="217"/>
      <c r="K99" s="218"/>
      <c r="L99" s="219"/>
      <c r="M99" s="220" t="s">
        <v>2040</v>
      </c>
      <c r="N99" s="221" t="s">
        <v>2001</v>
      </c>
      <c r="O99" s="191" t="s">
        <v>1928</v>
      </c>
      <c r="P99" s="217"/>
      <c r="Q99" s="218"/>
      <c r="R99" s="219">
        <v>2008</v>
      </c>
      <c r="S99" s="221" t="s">
        <v>2041</v>
      </c>
      <c r="T99" s="217"/>
      <c r="U99" s="218"/>
      <c r="V99" s="219"/>
      <c r="W99" s="219"/>
      <c r="X99" s="219"/>
      <c r="Y99" s="219"/>
      <c r="Z99" s="219"/>
      <c r="AA99" s="219"/>
    </row>
    <row r="100" spans="1:27" ht="20.100000000000001" customHeight="1">
      <c r="A100" s="215" t="s">
        <v>1838</v>
      </c>
      <c r="B100" s="1006" t="s">
        <v>1316</v>
      </c>
      <c r="C100" s="867">
        <v>5</v>
      </c>
      <c r="D100" s="867">
        <v>7</v>
      </c>
      <c r="E100" s="216"/>
      <c r="F100" s="216"/>
      <c r="G100" s="216"/>
      <c r="H100" s="216"/>
      <c r="I100" s="191"/>
      <c r="J100" s="217"/>
      <c r="K100" s="218"/>
      <c r="L100" s="219"/>
      <c r="M100" s="220" t="s">
        <v>2042</v>
      </c>
      <c r="N100" s="221" t="s">
        <v>2001</v>
      </c>
      <c r="O100" s="191" t="s">
        <v>1691</v>
      </c>
      <c r="P100" s="217"/>
      <c r="Q100" s="218"/>
      <c r="R100" s="219">
        <v>1980</v>
      </c>
      <c r="S100" s="221" t="s">
        <v>2041</v>
      </c>
      <c r="T100" s="217"/>
      <c r="U100" s="218"/>
      <c r="V100" s="219"/>
      <c r="W100" s="219"/>
      <c r="X100" s="219"/>
      <c r="Y100" s="219"/>
      <c r="Z100" s="219"/>
      <c r="AA100" s="219"/>
    </row>
    <row r="101" spans="1:27" ht="20.100000000000001" customHeight="1">
      <c r="A101" s="215" t="s">
        <v>1839</v>
      </c>
      <c r="B101" s="1006" t="s">
        <v>1317</v>
      </c>
      <c r="C101" s="867">
        <v>5</v>
      </c>
      <c r="D101" s="867">
        <v>7</v>
      </c>
      <c r="E101" s="216"/>
      <c r="F101" s="216"/>
      <c r="G101" s="216"/>
      <c r="H101" s="216"/>
      <c r="I101" s="191"/>
      <c r="J101" s="217"/>
      <c r="K101" s="218"/>
      <c r="L101" s="219"/>
      <c r="M101" s="220" t="s">
        <v>2043</v>
      </c>
      <c r="N101" s="221" t="s">
        <v>2001</v>
      </c>
      <c r="O101" s="191" t="s">
        <v>1223</v>
      </c>
      <c r="P101" s="217"/>
      <c r="Q101" s="218"/>
      <c r="R101" s="219">
        <v>1993</v>
      </c>
      <c r="S101" s="221" t="s">
        <v>2041</v>
      </c>
      <c r="T101" s="217"/>
      <c r="U101" s="218"/>
      <c r="V101" s="219"/>
      <c r="W101" s="219"/>
      <c r="X101" s="219"/>
      <c r="Y101" s="219"/>
      <c r="Z101" s="219"/>
      <c r="AA101" s="219"/>
    </row>
    <row r="102" spans="1:27" ht="20.100000000000001" customHeight="1">
      <c r="A102" s="2">
        <v>97</v>
      </c>
      <c r="B102" s="1006" t="s">
        <v>1318</v>
      </c>
      <c r="C102" s="867">
        <v>5</v>
      </c>
      <c r="D102" s="867">
        <v>7</v>
      </c>
      <c r="E102" s="216"/>
      <c r="F102" s="216"/>
      <c r="G102" s="216"/>
      <c r="H102" s="216"/>
      <c r="I102" s="191"/>
      <c r="J102" s="217"/>
      <c r="K102" s="218"/>
      <c r="L102" s="219"/>
      <c r="M102" s="220" t="s">
        <v>2044</v>
      </c>
      <c r="N102" s="221" t="s">
        <v>2001</v>
      </c>
      <c r="O102" s="191" t="s">
        <v>1223</v>
      </c>
      <c r="P102" s="217"/>
      <c r="Q102" s="218"/>
      <c r="R102" s="219">
        <v>2009</v>
      </c>
      <c r="S102" s="221" t="s">
        <v>2041</v>
      </c>
      <c r="T102" s="217"/>
      <c r="U102" s="218"/>
      <c r="V102" s="219"/>
      <c r="W102" s="219"/>
      <c r="X102" s="219"/>
      <c r="Y102" s="219"/>
      <c r="Z102" s="219"/>
      <c r="AA102" s="219"/>
    </row>
    <row r="103" spans="1:27" ht="20.100000000000001" customHeight="1">
      <c r="A103" s="2">
        <v>98</v>
      </c>
      <c r="B103" s="1006" t="s">
        <v>1319</v>
      </c>
      <c r="C103" s="867">
        <v>5</v>
      </c>
      <c r="D103" s="867">
        <v>6</v>
      </c>
      <c r="E103" s="216"/>
      <c r="F103" s="216"/>
      <c r="G103" s="216"/>
      <c r="H103" s="216"/>
      <c r="I103" s="191"/>
      <c r="J103" s="217"/>
      <c r="K103" s="218"/>
      <c r="L103" s="219"/>
      <c r="M103" s="220" t="s">
        <v>2123</v>
      </c>
      <c r="N103" s="221" t="s">
        <v>2045</v>
      </c>
      <c r="O103" s="191" t="s">
        <v>1223</v>
      </c>
      <c r="P103" s="217"/>
      <c r="Q103" s="218"/>
      <c r="R103" s="219">
        <v>2011</v>
      </c>
      <c r="S103" s="221" t="s">
        <v>2046</v>
      </c>
      <c r="T103" s="217"/>
      <c r="U103" s="218"/>
      <c r="V103" s="219"/>
      <c r="W103" s="219"/>
      <c r="X103" s="219"/>
      <c r="Y103" s="219"/>
      <c r="Z103" s="219"/>
      <c r="AA103" s="219"/>
    </row>
    <row r="104" spans="1:27" ht="20.100000000000001" customHeight="1">
      <c r="A104" s="2">
        <v>99</v>
      </c>
      <c r="B104" s="1006" t="s">
        <v>1320</v>
      </c>
      <c r="C104" s="867">
        <v>5</v>
      </c>
      <c r="D104" s="867">
        <v>6</v>
      </c>
      <c r="E104" s="216"/>
      <c r="F104" s="216"/>
      <c r="G104" s="216"/>
      <c r="H104" s="216"/>
      <c r="I104" s="191"/>
      <c r="J104" s="217"/>
      <c r="K104" s="218"/>
      <c r="L104" s="219"/>
      <c r="M104" s="220" t="s">
        <v>2047</v>
      </c>
      <c r="N104" s="221" t="s">
        <v>2048</v>
      </c>
      <c r="O104" s="191" t="s">
        <v>2049</v>
      </c>
      <c r="P104" s="217"/>
      <c r="Q104" s="218"/>
      <c r="R104" s="219">
        <v>2018</v>
      </c>
      <c r="S104" s="221" t="s">
        <v>2050</v>
      </c>
      <c r="T104" s="217"/>
      <c r="U104" s="218"/>
      <c r="V104" s="219"/>
      <c r="W104" s="219"/>
      <c r="X104" s="219"/>
      <c r="Y104" s="219"/>
      <c r="Z104" s="219"/>
      <c r="AA104" s="219"/>
    </row>
    <row r="105" spans="1:27" ht="20.100000000000001" customHeight="1">
      <c r="A105" s="2">
        <v>100</v>
      </c>
      <c r="B105" s="21" t="s">
        <v>1323</v>
      </c>
      <c r="C105" s="867">
        <v>5</v>
      </c>
      <c r="D105" s="867">
        <v>7</v>
      </c>
      <c r="E105" s="216"/>
      <c r="F105" s="216"/>
      <c r="G105" s="216"/>
      <c r="H105" s="216"/>
      <c r="I105" s="191"/>
      <c r="J105" s="217"/>
      <c r="K105" s="218"/>
      <c r="L105" s="219"/>
      <c r="M105" s="220" t="s">
        <v>2122</v>
      </c>
      <c r="N105" s="221" t="s">
        <v>2001</v>
      </c>
      <c r="O105" s="191" t="s">
        <v>1874</v>
      </c>
      <c r="P105" s="217"/>
      <c r="Q105" s="218"/>
      <c r="R105" s="219">
        <v>2018</v>
      </c>
      <c r="S105" s="221" t="s">
        <v>2003</v>
      </c>
      <c r="T105" s="217"/>
      <c r="U105" s="218"/>
      <c r="V105" s="219"/>
      <c r="W105" s="219"/>
      <c r="X105" s="219"/>
      <c r="Y105" s="219"/>
      <c r="Z105" s="219"/>
      <c r="AA105" s="219"/>
    </row>
    <row r="106" spans="1:27" ht="20.100000000000001" customHeight="1">
      <c r="A106" s="215"/>
      <c r="B106" s="21" t="s">
        <v>1321</v>
      </c>
      <c r="C106" s="867"/>
      <c r="D106" s="867"/>
      <c r="E106" s="216"/>
      <c r="F106" s="216"/>
      <c r="G106" s="216"/>
      <c r="H106" s="216"/>
      <c r="I106" s="191"/>
      <c r="J106" s="217"/>
      <c r="K106" s="218"/>
      <c r="L106" s="219"/>
      <c r="M106" s="220"/>
      <c r="N106" s="221"/>
      <c r="O106" s="191"/>
      <c r="P106" s="217"/>
      <c r="Q106" s="218"/>
      <c r="R106" s="219"/>
      <c r="S106" s="221"/>
      <c r="T106" s="217"/>
      <c r="U106" s="218"/>
      <c r="V106" s="219"/>
      <c r="W106" s="219"/>
      <c r="X106" s="219"/>
      <c r="Y106" s="219"/>
      <c r="Z106" s="219"/>
      <c r="AA106" s="219"/>
    </row>
    <row r="107" spans="1:27" ht="20.100000000000001" customHeight="1">
      <c r="A107" s="215" t="s">
        <v>714</v>
      </c>
      <c r="B107" s="958" t="s">
        <v>1322</v>
      </c>
      <c r="C107" s="867">
        <v>5</v>
      </c>
      <c r="D107" s="867">
        <v>6</v>
      </c>
      <c r="E107" s="216"/>
      <c r="F107" s="216"/>
      <c r="G107" s="216"/>
      <c r="H107" s="216"/>
      <c r="I107" s="191"/>
      <c r="J107" s="217"/>
      <c r="K107" s="218"/>
      <c r="L107" s="219"/>
      <c r="M107" s="220" t="s">
        <v>2051</v>
      </c>
      <c r="N107" s="221" t="s">
        <v>2052</v>
      </c>
      <c r="O107" s="191" t="s">
        <v>1223</v>
      </c>
      <c r="P107" s="217"/>
      <c r="Q107" s="218"/>
      <c r="R107" s="219">
        <v>1979</v>
      </c>
      <c r="S107" s="221" t="s">
        <v>2053</v>
      </c>
      <c r="T107" s="217"/>
      <c r="U107" s="218"/>
      <c r="V107" s="219"/>
      <c r="W107" s="219"/>
      <c r="X107" s="219"/>
      <c r="Y107" s="219"/>
      <c r="Z107" s="219"/>
      <c r="AA107" s="219"/>
    </row>
    <row r="108" spans="1:27" ht="20.100000000000001" customHeight="1">
      <c r="A108" s="215"/>
      <c r="B108" s="1006" t="s">
        <v>1351</v>
      </c>
      <c r="C108" s="867"/>
      <c r="D108" s="867"/>
      <c r="E108" s="216"/>
      <c r="F108" s="216"/>
      <c r="G108" s="216"/>
      <c r="H108" s="216"/>
      <c r="I108" s="191"/>
      <c r="J108" s="217"/>
      <c r="K108" s="218"/>
      <c r="L108" s="219"/>
      <c r="M108" s="220"/>
      <c r="N108" s="221"/>
      <c r="O108" s="191"/>
      <c r="P108" s="217"/>
      <c r="Q108" s="218"/>
      <c r="R108" s="219"/>
      <c r="S108" s="221"/>
      <c r="T108" s="217"/>
      <c r="U108" s="218"/>
      <c r="V108" s="219"/>
      <c r="W108" s="219"/>
      <c r="X108" s="219"/>
      <c r="Y108" s="219"/>
      <c r="Z108" s="219"/>
      <c r="AA108" s="219"/>
    </row>
    <row r="109" spans="1:27" ht="20.100000000000001" customHeight="1">
      <c r="A109" s="215" t="s">
        <v>715</v>
      </c>
      <c r="B109" s="1006" t="s">
        <v>1324</v>
      </c>
      <c r="C109" s="867">
        <v>2</v>
      </c>
      <c r="D109" s="867">
        <v>4</v>
      </c>
      <c r="E109" s="216"/>
      <c r="F109" s="216">
        <v>35</v>
      </c>
      <c r="G109" s="216"/>
      <c r="H109" s="216"/>
      <c r="I109" s="191" t="s">
        <v>1876</v>
      </c>
      <c r="J109" s="217" t="s">
        <v>1708</v>
      </c>
      <c r="K109" s="218" t="s">
        <v>1703</v>
      </c>
      <c r="L109" s="219">
        <v>1986</v>
      </c>
      <c r="M109" s="220" t="s">
        <v>2127</v>
      </c>
      <c r="N109" s="221" t="s">
        <v>2128</v>
      </c>
      <c r="O109" s="191" t="s">
        <v>2129</v>
      </c>
      <c r="P109" s="217" t="s">
        <v>716</v>
      </c>
      <c r="Q109" s="218" t="s">
        <v>1843</v>
      </c>
      <c r="R109" s="219">
        <v>2004</v>
      </c>
      <c r="S109" s="221" t="s">
        <v>796</v>
      </c>
      <c r="T109" s="217"/>
      <c r="U109" s="218"/>
      <c r="V109" s="219"/>
      <c r="W109" s="219"/>
      <c r="X109" s="219"/>
      <c r="Y109" s="219"/>
      <c r="Z109" s="219"/>
      <c r="AA109" s="219"/>
    </row>
    <row r="110" spans="1:27" ht="20.100000000000001" customHeight="1">
      <c r="A110" s="215" t="s">
        <v>1840</v>
      </c>
      <c r="B110" s="1006" t="s">
        <v>1325</v>
      </c>
      <c r="C110" s="867">
        <v>2</v>
      </c>
      <c r="D110" s="867">
        <v>4</v>
      </c>
      <c r="E110" s="216"/>
      <c r="F110" s="216">
        <v>45</v>
      </c>
      <c r="G110" s="216"/>
      <c r="H110" s="216"/>
      <c r="I110" s="191" t="s">
        <v>1718</v>
      </c>
      <c r="J110" s="217" t="s">
        <v>1845</v>
      </c>
      <c r="K110" s="218" t="s">
        <v>1945</v>
      </c>
      <c r="L110" s="219">
        <v>1976</v>
      </c>
      <c r="M110" s="220" t="s">
        <v>2124</v>
      </c>
      <c r="N110" s="221" t="s">
        <v>2125</v>
      </c>
      <c r="O110" s="191" t="s">
        <v>1847</v>
      </c>
      <c r="P110" s="217" t="s">
        <v>712</v>
      </c>
      <c r="Q110" s="218" t="s">
        <v>1843</v>
      </c>
      <c r="R110" s="219">
        <v>1995</v>
      </c>
      <c r="S110" s="221" t="s">
        <v>2126</v>
      </c>
      <c r="T110" s="217"/>
      <c r="U110" s="218"/>
      <c r="V110" s="219"/>
      <c r="W110" s="219"/>
      <c r="X110" s="219"/>
      <c r="Y110" s="219"/>
      <c r="Z110" s="219"/>
      <c r="AA110" s="219"/>
    </row>
    <row r="111" spans="1:27" ht="20.100000000000001" customHeight="1">
      <c r="A111" s="215" t="s">
        <v>2220</v>
      </c>
      <c r="B111" s="1006" t="s">
        <v>2219</v>
      </c>
      <c r="C111" s="867"/>
      <c r="D111" s="867"/>
      <c r="E111" s="216"/>
      <c r="F111" s="216"/>
      <c r="G111" s="216"/>
      <c r="H111" s="216"/>
      <c r="I111" s="191"/>
      <c r="J111" s="217"/>
      <c r="K111" s="218"/>
      <c r="L111" s="219"/>
      <c r="M111" s="220"/>
      <c r="N111" s="221"/>
      <c r="O111" s="191"/>
      <c r="P111" s="217"/>
      <c r="Q111" s="218"/>
      <c r="R111" s="219"/>
      <c r="S111" s="221"/>
      <c r="T111" s="217"/>
      <c r="U111" s="218"/>
      <c r="V111" s="219"/>
      <c r="W111" s="219"/>
      <c r="X111" s="219"/>
      <c r="Y111" s="219"/>
      <c r="Z111" s="219"/>
      <c r="AA111" s="219"/>
    </row>
    <row r="112" spans="1:27" ht="20.100000000000001" customHeight="1">
      <c r="A112" s="215"/>
      <c r="B112" s="1006"/>
      <c r="C112" s="867"/>
      <c r="D112" s="867"/>
      <c r="E112" s="216"/>
      <c r="F112" s="216"/>
      <c r="G112" s="216"/>
      <c r="H112" s="216"/>
      <c r="I112" s="191"/>
      <c r="J112" s="217"/>
      <c r="K112" s="218"/>
      <c r="L112" s="219"/>
      <c r="M112" s="220"/>
      <c r="N112" s="221"/>
      <c r="O112" s="191"/>
      <c r="P112" s="217"/>
      <c r="Q112" s="218"/>
      <c r="R112" s="219"/>
      <c r="S112" s="221"/>
      <c r="T112" s="217"/>
      <c r="U112" s="218"/>
      <c r="V112" s="219"/>
      <c r="W112" s="219"/>
      <c r="X112" s="219"/>
      <c r="Y112" s="219"/>
      <c r="Z112" s="219"/>
      <c r="AA112" s="219"/>
    </row>
    <row r="113" spans="1:27" ht="20.100000000000001" customHeight="1">
      <c r="A113" s="215"/>
      <c r="B113" s="191"/>
      <c r="C113" s="216"/>
      <c r="D113" s="216"/>
      <c r="E113" s="216"/>
      <c r="F113" s="216"/>
      <c r="G113" s="216"/>
      <c r="H113" s="216"/>
      <c r="I113" s="191"/>
      <c r="J113" s="217"/>
      <c r="K113" s="218"/>
      <c r="L113" s="219"/>
      <c r="M113" s="220"/>
      <c r="N113" s="221"/>
      <c r="O113" s="191"/>
      <c r="P113" s="217"/>
      <c r="Q113" s="218"/>
      <c r="R113" s="219"/>
      <c r="S113" s="221"/>
      <c r="T113" s="217"/>
      <c r="U113" s="218"/>
      <c r="V113" s="219"/>
      <c r="W113" s="219"/>
      <c r="X113" s="219"/>
      <c r="Y113" s="219"/>
      <c r="Z113" s="219"/>
      <c r="AA113" s="219"/>
    </row>
    <row r="114" spans="1:27" ht="20.100000000000001" customHeight="1">
      <c r="A114" s="215"/>
      <c r="B114" s="191"/>
      <c r="C114" s="216"/>
      <c r="D114" s="216"/>
      <c r="E114" s="216"/>
      <c r="F114" s="216"/>
      <c r="G114" s="216"/>
      <c r="H114" s="216"/>
      <c r="I114" s="191"/>
      <c r="J114" s="217"/>
      <c r="K114" s="218"/>
      <c r="L114" s="219"/>
      <c r="M114" s="220"/>
      <c r="N114" s="221"/>
      <c r="O114" s="191"/>
      <c r="P114" s="217"/>
      <c r="Q114" s="218"/>
      <c r="R114" s="219"/>
      <c r="S114" s="221"/>
      <c r="T114" s="217"/>
      <c r="U114" s="218"/>
      <c r="V114" s="219"/>
      <c r="W114" s="219"/>
      <c r="X114" s="219"/>
      <c r="Y114" s="219"/>
      <c r="Z114" s="219"/>
      <c r="AA114" s="219"/>
    </row>
    <row r="115" spans="1:27" ht="20.100000000000001" customHeight="1">
      <c r="A115" s="215"/>
      <c r="B115" s="191"/>
      <c r="C115" s="216"/>
      <c r="D115" s="216"/>
      <c r="E115" s="216"/>
      <c r="F115" s="216"/>
      <c r="G115" s="216"/>
      <c r="H115" s="216"/>
      <c r="I115" s="191"/>
      <c r="J115" s="217"/>
      <c r="K115" s="218"/>
      <c r="L115" s="219"/>
      <c r="M115" s="220"/>
      <c r="N115" s="221"/>
      <c r="O115" s="191"/>
      <c r="P115" s="217"/>
      <c r="Q115" s="218"/>
      <c r="R115" s="219"/>
      <c r="S115" s="221"/>
      <c r="T115" s="217"/>
      <c r="U115" s="218"/>
      <c r="V115" s="219"/>
      <c r="W115" s="219"/>
      <c r="X115" s="219"/>
      <c r="Y115" s="219"/>
      <c r="Z115" s="219"/>
      <c r="AA115" s="219"/>
    </row>
    <row r="116" spans="1:27" ht="20.100000000000001" customHeight="1">
      <c r="A116" s="215"/>
      <c r="B116" s="191"/>
      <c r="C116" s="216"/>
      <c r="D116" s="216"/>
      <c r="E116" s="216"/>
      <c r="F116" s="216"/>
      <c r="G116" s="216"/>
      <c r="H116" s="216"/>
      <c r="I116" s="191"/>
      <c r="J116" s="217"/>
      <c r="K116" s="218"/>
      <c r="L116" s="219"/>
      <c r="M116" s="220"/>
      <c r="N116" s="221"/>
      <c r="O116" s="191"/>
      <c r="P116" s="217"/>
      <c r="Q116" s="218"/>
      <c r="R116" s="219"/>
      <c r="S116" s="221"/>
      <c r="T116" s="217"/>
      <c r="U116" s="218"/>
      <c r="V116" s="219"/>
      <c r="W116" s="219"/>
      <c r="X116" s="219"/>
      <c r="Y116" s="219"/>
      <c r="Z116" s="219"/>
      <c r="AA116" s="219"/>
    </row>
    <row r="117" spans="1:27" ht="20.100000000000001" customHeight="1">
      <c r="A117" s="215"/>
      <c r="B117" s="191"/>
      <c r="C117" s="216"/>
      <c r="D117" s="216"/>
      <c r="E117" s="216"/>
      <c r="F117" s="216"/>
      <c r="G117" s="216"/>
      <c r="H117" s="216"/>
      <c r="I117" s="191"/>
      <c r="J117" s="217"/>
      <c r="K117" s="218"/>
      <c r="L117" s="219"/>
      <c r="M117" s="220"/>
      <c r="N117" s="221"/>
      <c r="O117" s="191"/>
      <c r="P117" s="217"/>
      <c r="Q117" s="218"/>
      <c r="R117" s="219"/>
      <c r="S117" s="221"/>
      <c r="T117" s="217"/>
      <c r="U117" s="218"/>
      <c r="V117" s="219"/>
      <c r="W117" s="219"/>
      <c r="X117" s="219"/>
      <c r="Y117" s="219"/>
      <c r="Z117" s="219"/>
      <c r="AA117" s="219"/>
    </row>
    <row r="118" spans="1:27" ht="20.100000000000001" customHeight="1">
      <c r="A118" s="215"/>
      <c r="B118" s="191"/>
      <c r="C118" s="216"/>
      <c r="D118" s="216"/>
      <c r="E118" s="216"/>
      <c r="F118" s="216"/>
      <c r="G118" s="216"/>
      <c r="H118" s="216"/>
      <c r="I118" s="191"/>
      <c r="J118" s="217"/>
      <c r="K118" s="218"/>
      <c r="L118" s="219"/>
      <c r="M118" s="220"/>
      <c r="N118" s="221"/>
      <c r="O118" s="191"/>
      <c r="P118" s="217"/>
      <c r="Q118" s="218"/>
      <c r="R118" s="219"/>
      <c r="S118" s="221"/>
      <c r="T118" s="217"/>
      <c r="U118" s="218"/>
      <c r="V118" s="219"/>
      <c r="W118" s="219"/>
      <c r="X118" s="219"/>
      <c r="Y118" s="219"/>
      <c r="Z118" s="219"/>
      <c r="AA118" s="219"/>
    </row>
    <row r="119" spans="1:27" ht="20.100000000000001" customHeight="1">
      <c r="A119" s="215"/>
      <c r="B119" s="191"/>
      <c r="C119" s="216"/>
      <c r="D119" s="216"/>
      <c r="E119" s="216"/>
      <c r="F119" s="216"/>
      <c r="G119" s="216"/>
      <c r="H119" s="216"/>
      <c r="I119" s="191"/>
      <c r="J119" s="217"/>
      <c r="K119" s="218"/>
      <c r="L119" s="219"/>
      <c r="M119" s="220"/>
      <c r="N119" s="221"/>
      <c r="O119" s="191"/>
      <c r="P119" s="217"/>
      <c r="Q119" s="218"/>
      <c r="R119" s="219"/>
      <c r="S119" s="221"/>
      <c r="T119" s="217"/>
      <c r="U119" s="218"/>
      <c r="V119" s="219"/>
      <c r="W119" s="219"/>
      <c r="X119" s="219"/>
      <c r="Y119" s="219"/>
      <c r="Z119" s="219"/>
      <c r="AA119" s="219"/>
    </row>
    <row r="120" spans="1:27" ht="20.100000000000001" customHeight="1">
      <c r="A120" s="1624" t="s">
        <v>273</v>
      </c>
      <c r="B120" s="1624"/>
      <c r="C120" s="1624"/>
      <c r="D120" s="1624"/>
      <c r="E120" s="1624"/>
      <c r="F120" s="1624"/>
      <c r="G120" s="1624"/>
      <c r="H120" s="1624"/>
      <c r="I120" s="1624"/>
      <c r="J120" s="1624"/>
      <c r="K120" s="1624"/>
      <c r="L120" s="1624"/>
      <c r="M120" s="1624"/>
      <c r="N120" s="1624"/>
      <c r="O120" s="1624"/>
      <c r="P120" s="1624"/>
      <c r="Q120" s="141"/>
      <c r="R120" s="317"/>
      <c r="S120" s="318"/>
      <c r="T120" s="319"/>
      <c r="U120" s="319"/>
      <c r="V120" s="317"/>
      <c r="W120" s="317"/>
      <c r="X120" s="317"/>
      <c r="Y120" s="317"/>
      <c r="Z120" s="317"/>
      <c r="AA120" s="317"/>
    </row>
    <row r="121" spans="1:27" ht="20.100000000000001" customHeight="1">
      <c r="A121" s="1625" t="s">
        <v>225</v>
      </c>
      <c r="B121" s="1626"/>
      <c r="C121" s="1626"/>
      <c r="D121" s="1626"/>
      <c r="E121" s="1626"/>
      <c r="F121" s="1626"/>
      <c r="G121" s="1627"/>
      <c r="H121" s="1628" t="s">
        <v>226</v>
      </c>
      <c r="I121" s="1629"/>
      <c r="J121" s="1628" t="s">
        <v>227</v>
      </c>
      <c r="K121" s="1629"/>
      <c r="L121" s="1628" t="s">
        <v>228</v>
      </c>
      <c r="M121" s="1630"/>
      <c r="N121" s="1631" t="s">
        <v>272</v>
      </c>
      <c r="O121" s="1631"/>
      <c r="P121" s="1631" t="s">
        <v>229</v>
      </c>
      <c r="Q121" s="1631"/>
      <c r="R121" s="320"/>
      <c r="S121" s="321"/>
      <c r="T121" s="322"/>
      <c r="U121" s="322"/>
      <c r="V121" s="320"/>
      <c r="W121" s="320"/>
      <c r="X121" s="320"/>
      <c r="Y121" s="320"/>
      <c r="Z121" s="320"/>
      <c r="AA121" s="320"/>
    </row>
    <row r="122" spans="1:27" ht="20.100000000000001" customHeight="1">
      <c r="A122" s="1632" t="s">
        <v>230</v>
      </c>
      <c r="B122" s="1633"/>
      <c r="C122" s="1633"/>
      <c r="D122" s="1633"/>
      <c r="E122" s="1633"/>
      <c r="F122" s="1633"/>
      <c r="G122" s="1634"/>
      <c r="H122" s="1635">
        <v>78</v>
      </c>
      <c r="I122" s="1636"/>
      <c r="J122" s="1635">
        <v>1</v>
      </c>
      <c r="K122" s="1636"/>
      <c r="L122" s="1637">
        <v>1</v>
      </c>
      <c r="M122" s="1637"/>
      <c r="N122" s="1637"/>
      <c r="O122" s="1637"/>
      <c r="P122" s="1628"/>
      <c r="Q122" s="1629"/>
      <c r="R122" s="320"/>
      <c r="S122" s="321"/>
      <c r="T122" s="322"/>
      <c r="U122" s="322"/>
      <c r="V122" s="320"/>
      <c r="W122" s="320"/>
      <c r="X122" s="320"/>
      <c r="Y122" s="320"/>
      <c r="Z122" s="320"/>
      <c r="AA122" s="320"/>
    </row>
    <row r="123" spans="1:27" ht="20.100000000000001" customHeight="1">
      <c r="A123" s="1632" t="s">
        <v>231</v>
      </c>
      <c r="B123" s="1633"/>
      <c r="C123" s="1633"/>
      <c r="D123" s="1633"/>
      <c r="E123" s="1633"/>
      <c r="F123" s="1633"/>
      <c r="G123" s="1634"/>
      <c r="H123" s="1635">
        <v>24</v>
      </c>
      <c r="I123" s="1636"/>
      <c r="J123" s="1635"/>
      <c r="K123" s="1636"/>
      <c r="L123" s="1637"/>
      <c r="M123" s="1637"/>
      <c r="N123" s="1637"/>
      <c r="O123" s="1637"/>
      <c r="P123" s="1628"/>
      <c r="Q123" s="1629"/>
      <c r="R123" s="320"/>
      <c r="S123" s="321"/>
      <c r="T123" s="322"/>
      <c r="U123" s="322"/>
      <c r="V123" s="320"/>
      <c r="W123" s="320"/>
      <c r="X123" s="320"/>
      <c r="Y123" s="320"/>
      <c r="Z123" s="320"/>
      <c r="AA123" s="320"/>
    </row>
    <row r="124" spans="1:27" ht="20.100000000000001" customHeight="1">
      <c r="A124" s="1640" t="s">
        <v>135</v>
      </c>
      <c r="B124" s="1641"/>
      <c r="C124" s="1641"/>
      <c r="D124" s="1641"/>
      <c r="E124" s="1641"/>
      <c r="F124" s="1641"/>
      <c r="G124" s="1642"/>
      <c r="H124" s="1643">
        <v>102</v>
      </c>
      <c r="I124" s="1644"/>
      <c r="J124" s="1643">
        <v>1</v>
      </c>
      <c r="K124" s="1644"/>
      <c r="L124" s="1645">
        <v>1</v>
      </c>
      <c r="M124" s="1645"/>
      <c r="N124" s="1645"/>
      <c r="O124" s="1645"/>
      <c r="P124" s="1638"/>
      <c r="Q124" s="1639"/>
      <c r="R124" s="320"/>
      <c r="S124" s="321"/>
      <c r="T124" s="322"/>
      <c r="U124" s="322"/>
      <c r="V124" s="320"/>
      <c r="W124" s="320"/>
      <c r="X124" s="320"/>
      <c r="Y124" s="320"/>
      <c r="Z124" s="320"/>
      <c r="AA124" s="320"/>
    </row>
  </sheetData>
  <sheetProtection selectLockedCells="1"/>
  <mergeCells count="34">
    <mergeCell ref="P124:Q124"/>
    <mergeCell ref="A124:G124"/>
    <mergeCell ref="H124:I124"/>
    <mergeCell ref="J124:K124"/>
    <mergeCell ref="L124:M124"/>
    <mergeCell ref="N124:O124"/>
    <mergeCell ref="P122:Q122"/>
    <mergeCell ref="A123:G123"/>
    <mergeCell ref="H123:I123"/>
    <mergeCell ref="J123:K123"/>
    <mergeCell ref="L123:M123"/>
    <mergeCell ref="N123:O123"/>
    <mergeCell ref="P123:Q123"/>
    <mergeCell ref="A122:G122"/>
    <mergeCell ref="H122:I122"/>
    <mergeCell ref="J122:K122"/>
    <mergeCell ref="L122:M122"/>
    <mergeCell ref="N122:O122"/>
    <mergeCell ref="A120:P120"/>
    <mergeCell ref="A121:G121"/>
    <mergeCell ref="H121:I121"/>
    <mergeCell ref="J121:K121"/>
    <mergeCell ref="L121:M121"/>
    <mergeCell ref="N121:O121"/>
    <mergeCell ref="P121:Q121"/>
    <mergeCell ref="J3:L3"/>
    <mergeCell ref="P3:R3"/>
    <mergeCell ref="T3:V3"/>
    <mergeCell ref="A1:AA1"/>
    <mergeCell ref="J2:L2"/>
    <mergeCell ref="P2:R2"/>
    <mergeCell ref="T2:V2"/>
    <mergeCell ref="X2:Z2"/>
    <mergeCell ref="X3:Z3"/>
  </mergeCells>
  <dataValidations count="2">
    <dataValidation type="list" allowBlank="1" showInputMessage="1" showErrorMessage="1" sqref="C4:C112">
      <formula1>"1,2,3,4,5,6"</formula1>
    </dataValidation>
    <dataValidation type="list" allowBlank="1" showInputMessage="1" showErrorMessage="1" sqref="D4:D112">
      <formula1>"1,3,4,5,6,7,8,9"</formula1>
    </dataValidation>
  </dataValidations>
  <printOptions horizontalCentered="1"/>
  <pageMargins left="0.59055118110236227" right="0.51181102362204722" top="0.51181102362204722" bottom="0.59055118110236227" header="0.23622047244094491" footer="0.23622047244094491"/>
  <pageSetup paperSize="9" scale="74"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Q15"/>
  <sheetViews>
    <sheetView showZeros="0" workbookViewId="0">
      <selection activeCell="P22" sqref="P22"/>
    </sheetView>
  </sheetViews>
  <sheetFormatPr defaultColWidth="11.5" defaultRowHeight="12.75"/>
  <cols>
    <col min="1" max="1" width="3.6640625" style="141" customWidth="1"/>
    <col min="2" max="5" width="6.83203125" style="141" customWidth="1"/>
    <col min="6" max="14" width="5.83203125" style="141" customWidth="1"/>
    <col min="15" max="15" width="6.83203125" style="141" customWidth="1"/>
    <col min="16" max="16" width="7.83203125" style="141" customWidth="1"/>
    <col min="17" max="17" width="8.5" style="141" customWidth="1"/>
    <col min="18" max="256" width="11.5" style="141"/>
    <col min="257" max="257" width="3.6640625" style="141" customWidth="1"/>
    <col min="258" max="261" width="6.83203125" style="141" customWidth="1"/>
    <col min="262" max="270" width="5.83203125" style="141" customWidth="1"/>
    <col min="271" max="271" width="6.83203125" style="141" customWidth="1"/>
    <col min="272" max="272" width="7.83203125" style="141" customWidth="1"/>
    <col min="273" max="273" width="8.5" style="141" customWidth="1"/>
    <col min="274" max="512" width="11.5" style="141"/>
    <col min="513" max="513" width="3.6640625" style="141" customWidth="1"/>
    <col min="514" max="517" width="6.83203125" style="141" customWidth="1"/>
    <col min="518" max="526" width="5.83203125" style="141" customWidth="1"/>
    <col min="527" max="527" width="6.83203125" style="141" customWidth="1"/>
    <col min="528" max="528" width="7.83203125" style="141" customWidth="1"/>
    <col min="529" max="529" width="8.5" style="141" customWidth="1"/>
    <col min="530" max="768" width="11.5" style="141"/>
    <col min="769" max="769" width="3.6640625" style="141" customWidth="1"/>
    <col min="770" max="773" width="6.83203125" style="141" customWidth="1"/>
    <col min="774" max="782" width="5.83203125" style="141" customWidth="1"/>
    <col min="783" max="783" width="6.83203125" style="141" customWidth="1"/>
    <col min="784" max="784" width="7.83203125" style="141" customWidth="1"/>
    <col min="785" max="785" width="8.5" style="141" customWidth="1"/>
    <col min="786" max="1024" width="11.5" style="141"/>
    <col min="1025" max="1025" width="3.6640625" style="141" customWidth="1"/>
    <col min="1026" max="1029" width="6.83203125" style="141" customWidth="1"/>
    <col min="1030" max="1038" width="5.83203125" style="141" customWidth="1"/>
    <col min="1039" max="1039" width="6.83203125" style="141" customWidth="1"/>
    <col min="1040" max="1040" width="7.83203125" style="141" customWidth="1"/>
    <col min="1041" max="1041" width="8.5" style="141" customWidth="1"/>
    <col min="1042" max="1280" width="11.5" style="141"/>
    <col min="1281" max="1281" width="3.6640625" style="141" customWidth="1"/>
    <col min="1282" max="1285" width="6.83203125" style="141" customWidth="1"/>
    <col min="1286" max="1294" width="5.83203125" style="141" customWidth="1"/>
    <col min="1295" max="1295" width="6.83203125" style="141" customWidth="1"/>
    <col min="1296" max="1296" width="7.83203125" style="141" customWidth="1"/>
    <col min="1297" max="1297" width="8.5" style="141" customWidth="1"/>
    <col min="1298" max="1536" width="11.5" style="141"/>
    <col min="1537" max="1537" width="3.6640625" style="141" customWidth="1"/>
    <col min="1538" max="1541" width="6.83203125" style="141" customWidth="1"/>
    <col min="1542" max="1550" width="5.83203125" style="141" customWidth="1"/>
    <col min="1551" max="1551" width="6.83203125" style="141" customWidth="1"/>
    <col min="1552" max="1552" width="7.83203125" style="141" customWidth="1"/>
    <col min="1553" max="1553" width="8.5" style="141" customWidth="1"/>
    <col min="1554" max="1792" width="11.5" style="141"/>
    <col min="1793" max="1793" width="3.6640625" style="141" customWidth="1"/>
    <col min="1794" max="1797" width="6.83203125" style="141" customWidth="1"/>
    <col min="1798" max="1806" width="5.83203125" style="141" customWidth="1"/>
    <col min="1807" max="1807" width="6.83203125" style="141" customWidth="1"/>
    <col min="1808" max="1808" width="7.83203125" style="141" customWidth="1"/>
    <col min="1809" max="1809" width="8.5" style="141" customWidth="1"/>
    <col min="1810" max="2048" width="11.5" style="141"/>
    <col min="2049" max="2049" width="3.6640625" style="141" customWidth="1"/>
    <col min="2050" max="2053" width="6.83203125" style="141" customWidth="1"/>
    <col min="2054" max="2062" width="5.83203125" style="141" customWidth="1"/>
    <col min="2063" max="2063" width="6.83203125" style="141" customWidth="1"/>
    <col min="2064" max="2064" width="7.83203125" style="141" customWidth="1"/>
    <col min="2065" max="2065" width="8.5" style="141" customWidth="1"/>
    <col min="2066" max="2304" width="11.5" style="141"/>
    <col min="2305" max="2305" width="3.6640625" style="141" customWidth="1"/>
    <col min="2306" max="2309" width="6.83203125" style="141" customWidth="1"/>
    <col min="2310" max="2318" width="5.83203125" style="141" customWidth="1"/>
    <col min="2319" max="2319" width="6.83203125" style="141" customWidth="1"/>
    <col min="2320" max="2320" width="7.83203125" style="141" customWidth="1"/>
    <col min="2321" max="2321" width="8.5" style="141" customWidth="1"/>
    <col min="2322" max="2560" width="11.5" style="141"/>
    <col min="2561" max="2561" width="3.6640625" style="141" customWidth="1"/>
    <col min="2562" max="2565" width="6.83203125" style="141" customWidth="1"/>
    <col min="2566" max="2574" width="5.83203125" style="141" customWidth="1"/>
    <col min="2575" max="2575" width="6.83203125" style="141" customWidth="1"/>
    <col min="2576" max="2576" width="7.83203125" style="141" customWidth="1"/>
    <col min="2577" max="2577" width="8.5" style="141" customWidth="1"/>
    <col min="2578" max="2816" width="11.5" style="141"/>
    <col min="2817" max="2817" width="3.6640625" style="141" customWidth="1"/>
    <col min="2818" max="2821" width="6.83203125" style="141" customWidth="1"/>
    <col min="2822" max="2830" width="5.83203125" style="141" customWidth="1"/>
    <col min="2831" max="2831" width="6.83203125" style="141" customWidth="1"/>
    <col min="2832" max="2832" width="7.83203125" style="141" customWidth="1"/>
    <col min="2833" max="2833" width="8.5" style="141" customWidth="1"/>
    <col min="2834" max="3072" width="11.5" style="141"/>
    <col min="3073" max="3073" width="3.6640625" style="141" customWidth="1"/>
    <col min="3074" max="3077" width="6.83203125" style="141" customWidth="1"/>
    <col min="3078" max="3086" width="5.83203125" style="141" customWidth="1"/>
    <col min="3087" max="3087" width="6.83203125" style="141" customWidth="1"/>
    <col min="3088" max="3088" width="7.83203125" style="141" customWidth="1"/>
    <col min="3089" max="3089" width="8.5" style="141" customWidth="1"/>
    <col min="3090" max="3328" width="11.5" style="141"/>
    <col min="3329" max="3329" width="3.6640625" style="141" customWidth="1"/>
    <col min="3330" max="3333" width="6.83203125" style="141" customWidth="1"/>
    <col min="3334" max="3342" width="5.83203125" style="141" customWidth="1"/>
    <col min="3343" max="3343" width="6.83203125" style="141" customWidth="1"/>
    <col min="3344" max="3344" width="7.83203125" style="141" customWidth="1"/>
    <col min="3345" max="3345" width="8.5" style="141" customWidth="1"/>
    <col min="3346" max="3584" width="11.5" style="141"/>
    <col min="3585" max="3585" width="3.6640625" style="141" customWidth="1"/>
    <col min="3586" max="3589" width="6.83203125" style="141" customWidth="1"/>
    <col min="3590" max="3598" width="5.83203125" style="141" customWidth="1"/>
    <col min="3599" max="3599" width="6.83203125" style="141" customWidth="1"/>
    <col min="3600" max="3600" width="7.83203125" style="141" customWidth="1"/>
    <col min="3601" max="3601" width="8.5" style="141" customWidth="1"/>
    <col min="3602" max="3840" width="11.5" style="141"/>
    <col min="3841" max="3841" width="3.6640625" style="141" customWidth="1"/>
    <col min="3842" max="3845" width="6.83203125" style="141" customWidth="1"/>
    <col min="3846" max="3854" width="5.83203125" style="141" customWidth="1"/>
    <col min="3855" max="3855" width="6.83203125" style="141" customWidth="1"/>
    <col min="3856" max="3856" width="7.83203125" style="141" customWidth="1"/>
    <col min="3857" max="3857" width="8.5" style="141" customWidth="1"/>
    <col min="3858" max="4096" width="11.5" style="141"/>
    <col min="4097" max="4097" width="3.6640625" style="141" customWidth="1"/>
    <col min="4098" max="4101" width="6.83203125" style="141" customWidth="1"/>
    <col min="4102" max="4110" width="5.83203125" style="141" customWidth="1"/>
    <col min="4111" max="4111" width="6.83203125" style="141" customWidth="1"/>
    <col min="4112" max="4112" width="7.83203125" style="141" customWidth="1"/>
    <col min="4113" max="4113" width="8.5" style="141" customWidth="1"/>
    <col min="4114" max="4352" width="11.5" style="141"/>
    <col min="4353" max="4353" width="3.6640625" style="141" customWidth="1"/>
    <col min="4354" max="4357" width="6.83203125" style="141" customWidth="1"/>
    <col min="4358" max="4366" width="5.83203125" style="141" customWidth="1"/>
    <col min="4367" max="4367" width="6.83203125" style="141" customWidth="1"/>
    <col min="4368" max="4368" width="7.83203125" style="141" customWidth="1"/>
    <col min="4369" max="4369" width="8.5" style="141" customWidth="1"/>
    <col min="4370" max="4608" width="11.5" style="141"/>
    <col min="4609" max="4609" width="3.6640625" style="141" customWidth="1"/>
    <col min="4610" max="4613" width="6.83203125" style="141" customWidth="1"/>
    <col min="4614" max="4622" width="5.83203125" style="141" customWidth="1"/>
    <col min="4623" max="4623" width="6.83203125" style="141" customWidth="1"/>
    <col min="4624" max="4624" width="7.83203125" style="141" customWidth="1"/>
    <col min="4625" max="4625" width="8.5" style="141" customWidth="1"/>
    <col min="4626" max="4864" width="11.5" style="141"/>
    <col min="4865" max="4865" width="3.6640625" style="141" customWidth="1"/>
    <col min="4866" max="4869" width="6.83203125" style="141" customWidth="1"/>
    <col min="4870" max="4878" width="5.83203125" style="141" customWidth="1"/>
    <col min="4879" max="4879" width="6.83203125" style="141" customWidth="1"/>
    <col min="4880" max="4880" width="7.83203125" style="141" customWidth="1"/>
    <col min="4881" max="4881" width="8.5" style="141" customWidth="1"/>
    <col min="4882" max="5120" width="11.5" style="141"/>
    <col min="5121" max="5121" width="3.6640625" style="141" customWidth="1"/>
    <col min="5122" max="5125" width="6.83203125" style="141" customWidth="1"/>
    <col min="5126" max="5134" width="5.83203125" style="141" customWidth="1"/>
    <col min="5135" max="5135" width="6.83203125" style="141" customWidth="1"/>
    <col min="5136" max="5136" width="7.83203125" style="141" customWidth="1"/>
    <col min="5137" max="5137" width="8.5" style="141" customWidth="1"/>
    <col min="5138" max="5376" width="11.5" style="141"/>
    <col min="5377" max="5377" width="3.6640625" style="141" customWidth="1"/>
    <col min="5378" max="5381" width="6.83203125" style="141" customWidth="1"/>
    <col min="5382" max="5390" width="5.83203125" style="141" customWidth="1"/>
    <col min="5391" max="5391" width="6.83203125" style="141" customWidth="1"/>
    <col min="5392" max="5392" width="7.83203125" style="141" customWidth="1"/>
    <col min="5393" max="5393" width="8.5" style="141" customWidth="1"/>
    <col min="5394" max="5632" width="11.5" style="141"/>
    <col min="5633" max="5633" width="3.6640625" style="141" customWidth="1"/>
    <col min="5634" max="5637" width="6.83203125" style="141" customWidth="1"/>
    <col min="5638" max="5646" width="5.83203125" style="141" customWidth="1"/>
    <col min="5647" max="5647" width="6.83203125" style="141" customWidth="1"/>
    <col min="5648" max="5648" width="7.83203125" style="141" customWidth="1"/>
    <col min="5649" max="5649" width="8.5" style="141" customWidth="1"/>
    <col min="5650" max="5888" width="11.5" style="141"/>
    <col min="5889" max="5889" width="3.6640625" style="141" customWidth="1"/>
    <col min="5890" max="5893" width="6.83203125" style="141" customWidth="1"/>
    <col min="5894" max="5902" width="5.83203125" style="141" customWidth="1"/>
    <col min="5903" max="5903" width="6.83203125" style="141" customWidth="1"/>
    <col min="5904" max="5904" width="7.83203125" style="141" customWidth="1"/>
    <col min="5905" max="5905" width="8.5" style="141" customWidth="1"/>
    <col min="5906" max="6144" width="11.5" style="141"/>
    <col min="6145" max="6145" width="3.6640625" style="141" customWidth="1"/>
    <col min="6146" max="6149" width="6.83203125" style="141" customWidth="1"/>
    <col min="6150" max="6158" width="5.83203125" style="141" customWidth="1"/>
    <col min="6159" max="6159" width="6.83203125" style="141" customWidth="1"/>
    <col min="6160" max="6160" width="7.83203125" style="141" customWidth="1"/>
    <col min="6161" max="6161" width="8.5" style="141" customWidth="1"/>
    <col min="6162" max="6400" width="11.5" style="141"/>
    <col min="6401" max="6401" width="3.6640625" style="141" customWidth="1"/>
    <col min="6402" max="6405" width="6.83203125" style="141" customWidth="1"/>
    <col min="6406" max="6414" width="5.83203125" style="141" customWidth="1"/>
    <col min="6415" max="6415" width="6.83203125" style="141" customWidth="1"/>
    <col min="6416" max="6416" width="7.83203125" style="141" customWidth="1"/>
    <col min="6417" max="6417" width="8.5" style="141" customWidth="1"/>
    <col min="6418" max="6656" width="11.5" style="141"/>
    <col min="6657" max="6657" width="3.6640625" style="141" customWidth="1"/>
    <col min="6658" max="6661" width="6.83203125" style="141" customWidth="1"/>
    <col min="6662" max="6670" width="5.83203125" style="141" customWidth="1"/>
    <col min="6671" max="6671" width="6.83203125" style="141" customWidth="1"/>
    <col min="6672" max="6672" width="7.83203125" style="141" customWidth="1"/>
    <col min="6673" max="6673" width="8.5" style="141" customWidth="1"/>
    <col min="6674" max="6912" width="11.5" style="141"/>
    <col min="6913" max="6913" width="3.6640625" style="141" customWidth="1"/>
    <col min="6914" max="6917" width="6.83203125" style="141" customWidth="1"/>
    <col min="6918" max="6926" width="5.83203125" style="141" customWidth="1"/>
    <col min="6927" max="6927" width="6.83203125" style="141" customWidth="1"/>
    <col min="6928" max="6928" width="7.83203125" style="141" customWidth="1"/>
    <col min="6929" max="6929" width="8.5" style="141" customWidth="1"/>
    <col min="6930" max="7168" width="11.5" style="141"/>
    <col min="7169" max="7169" width="3.6640625" style="141" customWidth="1"/>
    <col min="7170" max="7173" width="6.83203125" style="141" customWidth="1"/>
    <col min="7174" max="7182" width="5.83203125" style="141" customWidth="1"/>
    <col min="7183" max="7183" width="6.83203125" style="141" customWidth="1"/>
    <col min="7184" max="7184" width="7.83203125" style="141" customWidth="1"/>
    <col min="7185" max="7185" width="8.5" style="141" customWidth="1"/>
    <col min="7186" max="7424" width="11.5" style="141"/>
    <col min="7425" max="7425" width="3.6640625" style="141" customWidth="1"/>
    <col min="7426" max="7429" width="6.83203125" style="141" customWidth="1"/>
    <col min="7430" max="7438" width="5.83203125" style="141" customWidth="1"/>
    <col min="7439" max="7439" width="6.83203125" style="141" customWidth="1"/>
    <col min="7440" max="7440" width="7.83203125" style="141" customWidth="1"/>
    <col min="7441" max="7441" width="8.5" style="141" customWidth="1"/>
    <col min="7442" max="7680" width="11.5" style="141"/>
    <col min="7681" max="7681" width="3.6640625" style="141" customWidth="1"/>
    <col min="7682" max="7685" width="6.83203125" style="141" customWidth="1"/>
    <col min="7686" max="7694" width="5.83203125" style="141" customWidth="1"/>
    <col min="7695" max="7695" width="6.83203125" style="141" customWidth="1"/>
    <col min="7696" max="7696" width="7.83203125" style="141" customWidth="1"/>
    <col min="7697" max="7697" width="8.5" style="141" customWidth="1"/>
    <col min="7698" max="7936" width="11.5" style="141"/>
    <col min="7937" max="7937" width="3.6640625" style="141" customWidth="1"/>
    <col min="7938" max="7941" width="6.83203125" style="141" customWidth="1"/>
    <col min="7942" max="7950" width="5.83203125" style="141" customWidth="1"/>
    <col min="7951" max="7951" width="6.83203125" style="141" customWidth="1"/>
    <col min="7952" max="7952" width="7.83203125" style="141" customWidth="1"/>
    <col min="7953" max="7953" width="8.5" style="141" customWidth="1"/>
    <col min="7954" max="8192" width="11.5" style="141"/>
    <col min="8193" max="8193" width="3.6640625" style="141" customWidth="1"/>
    <col min="8194" max="8197" width="6.83203125" style="141" customWidth="1"/>
    <col min="8198" max="8206" width="5.83203125" style="141" customWidth="1"/>
    <col min="8207" max="8207" width="6.83203125" style="141" customWidth="1"/>
    <col min="8208" max="8208" width="7.83203125" style="141" customWidth="1"/>
    <col min="8209" max="8209" width="8.5" style="141" customWidth="1"/>
    <col min="8210" max="8448" width="11.5" style="141"/>
    <col min="8449" max="8449" width="3.6640625" style="141" customWidth="1"/>
    <col min="8450" max="8453" width="6.83203125" style="141" customWidth="1"/>
    <col min="8454" max="8462" width="5.83203125" style="141" customWidth="1"/>
    <col min="8463" max="8463" width="6.83203125" style="141" customWidth="1"/>
    <col min="8464" max="8464" width="7.83203125" style="141" customWidth="1"/>
    <col min="8465" max="8465" width="8.5" style="141" customWidth="1"/>
    <col min="8466" max="8704" width="11.5" style="141"/>
    <col min="8705" max="8705" width="3.6640625" style="141" customWidth="1"/>
    <col min="8706" max="8709" width="6.83203125" style="141" customWidth="1"/>
    <col min="8710" max="8718" width="5.83203125" style="141" customWidth="1"/>
    <col min="8719" max="8719" width="6.83203125" style="141" customWidth="1"/>
    <col min="8720" max="8720" width="7.83203125" style="141" customWidth="1"/>
    <col min="8721" max="8721" width="8.5" style="141" customWidth="1"/>
    <col min="8722" max="8960" width="11.5" style="141"/>
    <col min="8961" max="8961" width="3.6640625" style="141" customWidth="1"/>
    <col min="8962" max="8965" width="6.83203125" style="141" customWidth="1"/>
    <col min="8966" max="8974" width="5.83203125" style="141" customWidth="1"/>
    <col min="8975" max="8975" width="6.83203125" style="141" customWidth="1"/>
    <col min="8976" max="8976" width="7.83203125" style="141" customWidth="1"/>
    <col min="8977" max="8977" width="8.5" style="141" customWidth="1"/>
    <col min="8978" max="9216" width="11.5" style="141"/>
    <col min="9217" max="9217" width="3.6640625" style="141" customWidth="1"/>
    <col min="9218" max="9221" width="6.83203125" style="141" customWidth="1"/>
    <col min="9222" max="9230" width="5.83203125" style="141" customWidth="1"/>
    <col min="9231" max="9231" width="6.83203125" style="141" customWidth="1"/>
    <col min="9232" max="9232" width="7.83203125" style="141" customWidth="1"/>
    <col min="9233" max="9233" width="8.5" style="141" customWidth="1"/>
    <col min="9234" max="9472" width="11.5" style="141"/>
    <col min="9473" max="9473" width="3.6640625" style="141" customWidth="1"/>
    <col min="9474" max="9477" width="6.83203125" style="141" customWidth="1"/>
    <col min="9478" max="9486" width="5.83203125" style="141" customWidth="1"/>
    <col min="9487" max="9487" width="6.83203125" style="141" customWidth="1"/>
    <col min="9488" max="9488" width="7.83203125" style="141" customWidth="1"/>
    <col min="9489" max="9489" width="8.5" style="141" customWidth="1"/>
    <col min="9490" max="9728" width="11.5" style="141"/>
    <col min="9729" max="9729" width="3.6640625" style="141" customWidth="1"/>
    <col min="9730" max="9733" width="6.83203125" style="141" customWidth="1"/>
    <col min="9734" max="9742" width="5.83203125" style="141" customWidth="1"/>
    <col min="9743" max="9743" width="6.83203125" style="141" customWidth="1"/>
    <col min="9744" max="9744" width="7.83203125" style="141" customWidth="1"/>
    <col min="9745" max="9745" width="8.5" style="141" customWidth="1"/>
    <col min="9746" max="9984" width="11.5" style="141"/>
    <col min="9985" max="9985" width="3.6640625" style="141" customWidth="1"/>
    <col min="9986" max="9989" width="6.83203125" style="141" customWidth="1"/>
    <col min="9990" max="9998" width="5.83203125" style="141" customWidth="1"/>
    <col min="9999" max="9999" width="6.83203125" style="141" customWidth="1"/>
    <col min="10000" max="10000" width="7.83203125" style="141" customWidth="1"/>
    <col min="10001" max="10001" width="8.5" style="141" customWidth="1"/>
    <col min="10002" max="10240" width="11.5" style="141"/>
    <col min="10241" max="10241" width="3.6640625" style="141" customWidth="1"/>
    <col min="10242" max="10245" width="6.83203125" style="141" customWidth="1"/>
    <col min="10246" max="10254" width="5.83203125" style="141" customWidth="1"/>
    <col min="10255" max="10255" width="6.83203125" style="141" customWidth="1"/>
    <col min="10256" max="10256" width="7.83203125" style="141" customWidth="1"/>
    <col min="10257" max="10257" width="8.5" style="141" customWidth="1"/>
    <col min="10258" max="10496" width="11.5" style="141"/>
    <col min="10497" max="10497" width="3.6640625" style="141" customWidth="1"/>
    <col min="10498" max="10501" width="6.83203125" style="141" customWidth="1"/>
    <col min="10502" max="10510" width="5.83203125" style="141" customWidth="1"/>
    <col min="10511" max="10511" width="6.83203125" style="141" customWidth="1"/>
    <col min="10512" max="10512" width="7.83203125" style="141" customWidth="1"/>
    <col min="10513" max="10513" width="8.5" style="141" customWidth="1"/>
    <col min="10514" max="10752" width="11.5" style="141"/>
    <col min="10753" max="10753" width="3.6640625" style="141" customWidth="1"/>
    <col min="10754" max="10757" width="6.83203125" style="141" customWidth="1"/>
    <col min="10758" max="10766" width="5.83203125" style="141" customWidth="1"/>
    <col min="10767" max="10767" width="6.83203125" style="141" customWidth="1"/>
    <col min="10768" max="10768" width="7.83203125" style="141" customWidth="1"/>
    <col min="10769" max="10769" width="8.5" style="141" customWidth="1"/>
    <col min="10770" max="11008" width="11.5" style="141"/>
    <col min="11009" max="11009" width="3.6640625" style="141" customWidth="1"/>
    <col min="11010" max="11013" width="6.83203125" style="141" customWidth="1"/>
    <col min="11014" max="11022" width="5.83203125" style="141" customWidth="1"/>
    <col min="11023" max="11023" width="6.83203125" style="141" customWidth="1"/>
    <col min="11024" max="11024" width="7.83203125" style="141" customWidth="1"/>
    <col min="11025" max="11025" width="8.5" style="141" customWidth="1"/>
    <col min="11026" max="11264" width="11.5" style="141"/>
    <col min="11265" max="11265" width="3.6640625" style="141" customWidth="1"/>
    <col min="11266" max="11269" width="6.83203125" style="141" customWidth="1"/>
    <col min="11270" max="11278" width="5.83203125" style="141" customWidth="1"/>
    <col min="11279" max="11279" width="6.83203125" style="141" customWidth="1"/>
    <col min="11280" max="11280" width="7.83203125" style="141" customWidth="1"/>
    <col min="11281" max="11281" width="8.5" style="141" customWidth="1"/>
    <col min="11282" max="11520" width="11.5" style="141"/>
    <col min="11521" max="11521" width="3.6640625" style="141" customWidth="1"/>
    <col min="11522" max="11525" width="6.83203125" style="141" customWidth="1"/>
    <col min="11526" max="11534" width="5.83203125" style="141" customWidth="1"/>
    <col min="11535" max="11535" width="6.83203125" style="141" customWidth="1"/>
    <col min="11536" max="11536" width="7.83203125" style="141" customWidth="1"/>
    <col min="11537" max="11537" width="8.5" style="141" customWidth="1"/>
    <col min="11538" max="11776" width="11.5" style="141"/>
    <col min="11777" max="11777" width="3.6640625" style="141" customWidth="1"/>
    <col min="11778" max="11781" width="6.83203125" style="141" customWidth="1"/>
    <col min="11782" max="11790" width="5.83203125" style="141" customWidth="1"/>
    <col min="11791" max="11791" width="6.83203125" style="141" customWidth="1"/>
    <col min="11792" max="11792" width="7.83203125" style="141" customWidth="1"/>
    <col min="11793" max="11793" width="8.5" style="141" customWidth="1"/>
    <col min="11794" max="12032" width="11.5" style="141"/>
    <col min="12033" max="12033" width="3.6640625" style="141" customWidth="1"/>
    <col min="12034" max="12037" width="6.83203125" style="141" customWidth="1"/>
    <col min="12038" max="12046" width="5.83203125" style="141" customWidth="1"/>
    <col min="12047" max="12047" width="6.83203125" style="141" customWidth="1"/>
    <col min="12048" max="12048" width="7.83203125" style="141" customWidth="1"/>
    <col min="12049" max="12049" width="8.5" style="141" customWidth="1"/>
    <col min="12050" max="12288" width="11.5" style="141"/>
    <col min="12289" max="12289" width="3.6640625" style="141" customWidth="1"/>
    <col min="12290" max="12293" width="6.83203125" style="141" customWidth="1"/>
    <col min="12294" max="12302" width="5.83203125" style="141" customWidth="1"/>
    <col min="12303" max="12303" width="6.83203125" style="141" customWidth="1"/>
    <col min="12304" max="12304" width="7.83203125" style="141" customWidth="1"/>
    <col min="12305" max="12305" width="8.5" style="141" customWidth="1"/>
    <col min="12306" max="12544" width="11.5" style="141"/>
    <col min="12545" max="12545" width="3.6640625" style="141" customWidth="1"/>
    <col min="12546" max="12549" width="6.83203125" style="141" customWidth="1"/>
    <col min="12550" max="12558" width="5.83203125" style="141" customWidth="1"/>
    <col min="12559" max="12559" width="6.83203125" style="141" customWidth="1"/>
    <col min="12560" max="12560" width="7.83203125" style="141" customWidth="1"/>
    <col min="12561" max="12561" width="8.5" style="141" customWidth="1"/>
    <col min="12562" max="12800" width="11.5" style="141"/>
    <col min="12801" max="12801" width="3.6640625" style="141" customWidth="1"/>
    <col min="12802" max="12805" width="6.83203125" style="141" customWidth="1"/>
    <col min="12806" max="12814" width="5.83203125" style="141" customWidth="1"/>
    <col min="12815" max="12815" width="6.83203125" style="141" customWidth="1"/>
    <col min="12816" max="12816" width="7.83203125" style="141" customWidth="1"/>
    <col min="12817" max="12817" width="8.5" style="141" customWidth="1"/>
    <col min="12818" max="13056" width="11.5" style="141"/>
    <col min="13057" max="13057" width="3.6640625" style="141" customWidth="1"/>
    <col min="13058" max="13061" width="6.83203125" style="141" customWidth="1"/>
    <col min="13062" max="13070" width="5.83203125" style="141" customWidth="1"/>
    <col min="13071" max="13071" width="6.83203125" style="141" customWidth="1"/>
    <col min="13072" max="13072" width="7.83203125" style="141" customWidth="1"/>
    <col min="13073" max="13073" width="8.5" style="141" customWidth="1"/>
    <col min="13074" max="13312" width="11.5" style="141"/>
    <col min="13313" max="13313" width="3.6640625" style="141" customWidth="1"/>
    <col min="13314" max="13317" width="6.83203125" style="141" customWidth="1"/>
    <col min="13318" max="13326" width="5.83203125" style="141" customWidth="1"/>
    <col min="13327" max="13327" width="6.83203125" style="141" customWidth="1"/>
    <col min="13328" max="13328" width="7.83203125" style="141" customWidth="1"/>
    <col min="13329" max="13329" width="8.5" style="141" customWidth="1"/>
    <col min="13330" max="13568" width="11.5" style="141"/>
    <col min="13569" max="13569" width="3.6640625" style="141" customWidth="1"/>
    <col min="13570" max="13573" width="6.83203125" style="141" customWidth="1"/>
    <col min="13574" max="13582" width="5.83203125" style="141" customWidth="1"/>
    <col min="13583" max="13583" width="6.83203125" style="141" customWidth="1"/>
    <col min="13584" max="13584" width="7.83203125" style="141" customWidth="1"/>
    <col min="13585" max="13585" width="8.5" style="141" customWidth="1"/>
    <col min="13586" max="13824" width="11.5" style="141"/>
    <col min="13825" max="13825" width="3.6640625" style="141" customWidth="1"/>
    <col min="13826" max="13829" width="6.83203125" style="141" customWidth="1"/>
    <col min="13830" max="13838" width="5.83203125" style="141" customWidth="1"/>
    <col min="13839" max="13839" width="6.83203125" style="141" customWidth="1"/>
    <col min="13840" max="13840" width="7.83203125" style="141" customWidth="1"/>
    <col min="13841" max="13841" width="8.5" style="141" customWidth="1"/>
    <col min="13842" max="14080" width="11.5" style="141"/>
    <col min="14081" max="14081" width="3.6640625" style="141" customWidth="1"/>
    <col min="14082" max="14085" width="6.83203125" style="141" customWidth="1"/>
    <col min="14086" max="14094" width="5.83203125" style="141" customWidth="1"/>
    <col min="14095" max="14095" width="6.83203125" style="141" customWidth="1"/>
    <col min="14096" max="14096" width="7.83203125" style="141" customWidth="1"/>
    <col min="14097" max="14097" width="8.5" style="141" customWidth="1"/>
    <col min="14098" max="14336" width="11.5" style="141"/>
    <col min="14337" max="14337" width="3.6640625" style="141" customWidth="1"/>
    <col min="14338" max="14341" width="6.83203125" style="141" customWidth="1"/>
    <col min="14342" max="14350" width="5.83203125" style="141" customWidth="1"/>
    <col min="14351" max="14351" width="6.83203125" style="141" customWidth="1"/>
    <col min="14352" max="14352" width="7.83203125" style="141" customWidth="1"/>
    <col min="14353" max="14353" width="8.5" style="141" customWidth="1"/>
    <col min="14354" max="14592" width="11.5" style="141"/>
    <col min="14593" max="14593" width="3.6640625" style="141" customWidth="1"/>
    <col min="14594" max="14597" width="6.83203125" style="141" customWidth="1"/>
    <col min="14598" max="14606" width="5.83203125" style="141" customWidth="1"/>
    <col min="14607" max="14607" width="6.83203125" style="141" customWidth="1"/>
    <col min="14608" max="14608" width="7.83203125" style="141" customWidth="1"/>
    <col min="14609" max="14609" width="8.5" style="141" customWidth="1"/>
    <col min="14610" max="14848" width="11.5" style="141"/>
    <col min="14849" max="14849" width="3.6640625" style="141" customWidth="1"/>
    <col min="14850" max="14853" width="6.83203125" style="141" customWidth="1"/>
    <col min="14854" max="14862" width="5.83203125" style="141" customWidth="1"/>
    <col min="14863" max="14863" width="6.83203125" style="141" customWidth="1"/>
    <col min="14864" max="14864" width="7.83203125" style="141" customWidth="1"/>
    <col min="14865" max="14865" width="8.5" style="141" customWidth="1"/>
    <col min="14866" max="15104" width="11.5" style="141"/>
    <col min="15105" max="15105" width="3.6640625" style="141" customWidth="1"/>
    <col min="15106" max="15109" width="6.83203125" style="141" customWidth="1"/>
    <col min="15110" max="15118" width="5.83203125" style="141" customWidth="1"/>
    <col min="15119" max="15119" width="6.83203125" style="141" customWidth="1"/>
    <col min="15120" max="15120" width="7.83203125" style="141" customWidth="1"/>
    <col min="15121" max="15121" width="8.5" style="141" customWidth="1"/>
    <col min="15122" max="15360" width="11.5" style="141"/>
    <col min="15361" max="15361" width="3.6640625" style="141" customWidth="1"/>
    <col min="15362" max="15365" width="6.83203125" style="141" customWidth="1"/>
    <col min="15366" max="15374" width="5.83203125" style="141" customWidth="1"/>
    <col min="15375" max="15375" width="6.83203125" style="141" customWidth="1"/>
    <col min="15376" max="15376" width="7.83203125" style="141" customWidth="1"/>
    <col min="15377" max="15377" width="8.5" style="141" customWidth="1"/>
    <col min="15378" max="15616" width="11.5" style="141"/>
    <col min="15617" max="15617" width="3.6640625" style="141" customWidth="1"/>
    <col min="15618" max="15621" width="6.83203125" style="141" customWidth="1"/>
    <col min="15622" max="15630" width="5.83203125" style="141" customWidth="1"/>
    <col min="15631" max="15631" width="6.83203125" style="141" customWidth="1"/>
    <col min="15632" max="15632" width="7.83203125" style="141" customWidth="1"/>
    <col min="15633" max="15633" width="8.5" style="141" customWidth="1"/>
    <col min="15634" max="15872" width="11.5" style="141"/>
    <col min="15873" max="15873" width="3.6640625" style="141" customWidth="1"/>
    <col min="15874" max="15877" width="6.83203125" style="141" customWidth="1"/>
    <col min="15878" max="15886" width="5.83203125" style="141" customWidth="1"/>
    <col min="15887" max="15887" width="6.83203125" style="141" customWidth="1"/>
    <col min="15888" max="15888" width="7.83203125" style="141" customWidth="1"/>
    <col min="15889" max="15889" width="8.5" style="141" customWidth="1"/>
    <col min="15890" max="16128" width="11.5" style="141"/>
    <col min="16129" max="16129" width="3.6640625" style="141" customWidth="1"/>
    <col min="16130" max="16133" width="6.83203125" style="141" customWidth="1"/>
    <col min="16134" max="16142" width="5.83203125" style="141" customWidth="1"/>
    <col min="16143" max="16143" width="6.83203125" style="141" customWidth="1"/>
    <col min="16144" max="16144" width="7.83203125" style="141" customWidth="1"/>
    <col min="16145" max="16145" width="8.5" style="141" customWidth="1"/>
    <col min="16146" max="16384" width="11.5" style="141"/>
  </cols>
  <sheetData>
    <row r="1" spans="1:17" ht="20.100000000000001" customHeight="1">
      <c r="A1" s="1647" t="s">
        <v>586</v>
      </c>
      <c r="B1" s="1647"/>
      <c r="C1" s="1647"/>
      <c r="D1" s="1647"/>
      <c r="E1" s="1647"/>
      <c r="F1" s="1647"/>
      <c r="G1" s="1647"/>
      <c r="H1" s="1647"/>
      <c r="I1" s="1647"/>
      <c r="J1" s="1647"/>
      <c r="K1" s="1647"/>
      <c r="L1" s="1647"/>
      <c r="M1" s="1647"/>
      <c r="N1" s="1647"/>
      <c r="O1" s="1647"/>
      <c r="P1" s="1647"/>
    </row>
    <row r="2" spans="1:17" s="225" customFormat="1" ht="30" customHeight="1">
      <c r="A2" s="1648" t="s">
        <v>232</v>
      </c>
      <c r="B2" s="1649" t="s">
        <v>233</v>
      </c>
      <c r="C2" s="1649"/>
      <c r="D2" s="1649"/>
      <c r="E2" s="1649"/>
      <c r="F2" s="1649"/>
      <c r="G2" s="1649"/>
      <c r="H2" s="1649"/>
      <c r="I2" s="1650" t="s">
        <v>234</v>
      </c>
      <c r="J2" s="1646" t="s">
        <v>614</v>
      </c>
      <c r="K2" s="1646"/>
      <c r="L2" s="1646"/>
      <c r="M2" s="1646" t="s">
        <v>235</v>
      </c>
      <c r="N2" s="1646"/>
      <c r="O2" s="1646"/>
      <c r="P2" s="1646" t="s">
        <v>236</v>
      </c>
      <c r="Q2" s="1646"/>
    </row>
    <row r="3" spans="1:17" ht="30" customHeight="1">
      <c r="A3" s="1648"/>
      <c r="B3" s="1649"/>
      <c r="C3" s="1649"/>
      <c r="D3" s="1649"/>
      <c r="E3" s="1649"/>
      <c r="F3" s="1649"/>
      <c r="G3" s="1649"/>
      <c r="H3" s="1649"/>
      <c r="I3" s="1650"/>
      <c r="J3" s="1646"/>
      <c r="K3" s="1646"/>
      <c r="L3" s="1646"/>
      <c r="M3" s="226" t="s">
        <v>237</v>
      </c>
      <c r="N3" s="226" t="s">
        <v>238</v>
      </c>
      <c r="O3" s="226" t="s">
        <v>239</v>
      </c>
      <c r="P3" s="1646"/>
      <c r="Q3" s="1646"/>
    </row>
    <row r="4" spans="1:17" ht="30" customHeight="1">
      <c r="A4" s="227">
        <v>1</v>
      </c>
      <c r="B4" s="1651" t="s">
        <v>240</v>
      </c>
      <c r="C4" s="1651"/>
      <c r="D4" s="1651"/>
      <c r="E4" s="1651"/>
      <c r="F4" s="1651"/>
      <c r="G4" s="1651"/>
      <c r="H4" s="1651"/>
      <c r="I4" s="1007">
        <v>7</v>
      </c>
      <c r="J4" s="1652">
        <v>385</v>
      </c>
      <c r="K4" s="1653"/>
      <c r="L4" s="1654"/>
      <c r="M4" s="227"/>
      <c r="N4" s="227" t="s">
        <v>3</v>
      </c>
      <c r="O4" s="227"/>
      <c r="P4" s="1655"/>
      <c r="Q4" s="1655"/>
    </row>
    <row r="5" spans="1:17" ht="30" customHeight="1">
      <c r="A5" s="227">
        <v>2</v>
      </c>
      <c r="B5" s="1651" t="s">
        <v>241</v>
      </c>
      <c r="C5" s="1651"/>
      <c r="D5" s="1651"/>
      <c r="E5" s="1651"/>
      <c r="F5" s="1651"/>
      <c r="G5" s="1651"/>
      <c r="H5" s="1651"/>
      <c r="I5" s="1007">
        <v>18</v>
      </c>
      <c r="J5" s="1652">
        <v>935</v>
      </c>
      <c r="K5" s="1653"/>
      <c r="L5" s="1654"/>
      <c r="M5" s="227"/>
      <c r="N5" s="227" t="s">
        <v>3</v>
      </c>
      <c r="O5" s="227"/>
      <c r="P5" s="1655"/>
      <c r="Q5" s="1655"/>
    </row>
    <row r="6" spans="1:17" ht="30" customHeight="1">
      <c r="A6" s="227">
        <v>3</v>
      </c>
      <c r="B6" s="1651" t="s">
        <v>242</v>
      </c>
      <c r="C6" s="1651"/>
      <c r="D6" s="1651"/>
      <c r="E6" s="1651"/>
      <c r="F6" s="1651"/>
      <c r="G6" s="1651"/>
      <c r="H6" s="1651"/>
      <c r="I6" s="1007">
        <v>1</v>
      </c>
      <c r="J6" s="1652">
        <v>36</v>
      </c>
      <c r="K6" s="1653"/>
      <c r="L6" s="1654"/>
      <c r="M6" s="227" t="s">
        <v>3</v>
      </c>
      <c r="N6" s="227"/>
      <c r="O6" s="227"/>
      <c r="P6" s="1655"/>
      <c r="Q6" s="1655"/>
    </row>
    <row r="7" spans="1:17" ht="30" customHeight="1">
      <c r="A7" s="227">
        <v>4</v>
      </c>
      <c r="B7" s="1651" t="s">
        <v>243</v>
      </c>
      <c r="C7" s="1651"/>
      <c r="D7" s="1651"/>
      <c r="E7" s="1651"/>
      <c r="F7" s="1651"/>
      <c r="G7" s="1651"/>
      <c r="H7" s="1651"/>
      <c r="I7" s="1007">
        <v>2</v>
      </c>
      <c r="J7" s="1652">
        <v>823</v>
      </c>
      <c r="K7" s="1653"/>
      <c r="L7" s="1654"/>
      <c r="M7" s="227"/>
      <c r="N7" s="227"/>
      <c r="O7" s="227" t="s">
        <v>3</v>
      </c>
      <c r="P7" s="1655"/>
      <c r="Q7" s="1655"/>
    </row>
    <row r="8" spans="1:17" ht="30" customHeight="1">
      <c r="A8" s="228"/>
      <c r="B8" s="1656" t="s">
        <v>244</v>
      </c>
      <c r="C8" s="1656"/>
      <c r="D8" s="1656"/>
      <c r="E8" s="1656"/>
      <c r="F8" s="1656"/>
      <c r="G8" s="1656"/>
      <c r="H8" s="1656"/>
      <c r="I8" s="229"/>
      <c r="J8" s="1657">
        <f>SUM(J4:L7)</f>
        <v>2179</v>
      </c>
      <c r="K8" s="1657"/>
      <c r="L8" s="1657"/>
      <c r="M8" s="228"/>
      <c r="N8" s="228"/>
      <c r="O8" s="228"/>
      <c r="P8" s="1646"/>
      <c r="Q8" s="1646"/>
    </row>
    <row r="9" spans="1:17" ht="30" customHeight="1">
      <c r="A9" s="227">
        <v>5</v>
      </c>
      <c r="B9" s="1651" t="s">
        <v>245</v>
      </c>
      <c r="C9" s="1651"/>
      <c r="D9" s="1651"/>
      <c r="E9" s="1651"/>
      <c r="F9" s="1651"/>
      <c r="G9" s="1651"/>
      <c r="H9" s="1651"/>
      <c r="I9" s="1007">
        <v>1</v>
      </c>
      <c r="J9" s="1652">
        <v>52</v>
      </c>
      <c r="K9" s="1653"/>
      <c r="L9" s="1654"/>
      <c r="M9" s="227"/>
      <c r="N9" s="227" t="s">
        <v>3</v>
      </c>
      <c r="O9" s="227"/>
      <c r="P9" s="1655"/>
      <c r="Q9" s="1655"/>
    </row>
    <row r="10" spans="1:17" ht="30" customHeight="1">
      <c r="A10" s="227">
        <v>6</v>
      </c>
      <c r="B10" s="1651" t="s">
        <v>246</v>
      </c>
      <c r="C10" s="1651"/>
      <c r="D10" s="1651"/>
      <c r="E10" s="1651"/>
      <c r="F10" s="1651"/>
      <c r="G10" s="1651"/>
      <c r="H10" s="1651"/>
      <c r="I10" s="1007">
        <v>14</v>
      </c>
      <c r="J10" s="1652">
        <v>1049</v>
      </c>
      <c r="K10" s="1653"/>
      <c r="L10" s="1654"/>
      <c r="M10" s="227"/>
      <c r="N10" s="227"/>
      <c r="O10" s="227"/>
      <c r="P10" s="1655"/>
      <c r="Q10" s="1655"/>
    </row>
    <row r="11" spans="1:17" ht="30" customHeight="1">
      <c r="A11" s="228"/>
      <c r="B11" s="1658" t="s">
        <v>247</v>
      </c>
      <c r="C11" s="1658"/>
      <c r="D11" s="1658"/>
      <c r="E11" s="1658"/>
      <c r="F11" s="1658"/>
      <c r="G11" s="1658"/>
      <c r="H11" s="1658"/>
      <c r="I11" s="229"/>
      <c r="J11" s="1657">
        <f>SUM(J8:L10)</f>
        <v>3280</v>
      </c>
      <c r="K11" s="1657"/>
      <c r="L11" s="1657"/>
      <c r="M11" s="228"/>
      <c r="N11" s="228"/>
      <c r="O11" s="228"/>
      <c r="P11" s="1646"/>
      <c r="Q11" s="1646"/>
    </row>
    <row r="12" spans="1:17" ht="30" customHeight="1">
      <c r="A12" s="227">
        <v>7</v>
      </c>
      <c r="B12" s="1651" t="s">
        <v>248</v>
      </c>
      <c r="C12" s="1651"/>
      <c r="D12" s="1651"/>
      <c r="E12" s="1651"/>
      <c r="F12" s="1651"/>
      <c r="G12" s="1651"/>
      <c r="H12" s="1651"/>
      <c r="I12" s="1007">
        <v>1</v>
      </c>
      <c r="J12" s="1652">
        <v>280</v>
      </c>
      <c r="K12" s="1653"/>
      <c r="L12" s="1654"/>
      <c r="M12" s="227"/>
      <c r="N12" s="227"/>
      <c r="O12" s="227"/>
      <c r="P12" s="1655"/>
      <c r="Q12" s="1655"/>
    </row>
    <row r="13" spans="1:17" ht="30" customHeight="1">
      <c r="A13" s="227">
        <v>8</v>
      </c>
      <c r="B13" s="1651" t="s">
        <v>249</v>
      </c>
      <c r="C13" s="1651"/>
      <c r="D13" s="1651"/>
      <c r="E13" s="1651"/>
      <c r="F13" s="1651"/>
      <c r="G13" s="1651"/>
      <c r="H13" s="1651"/>
      <c r="I13" s="1007"/>
      <c r="J13" s="1652">
        <v>730</v>
      </c>
      <c r="K13" s="1653"/>
      <c r="L13" s="1654"/>
      <c r="M13" s="227"/>
      <c r="N13" s="227"/>
      <c r="O13" s="227"/>
      <c r="P13" s="1655"/>
      <c r="Q13" s="1655"/>
    </row>
    <row r="14" spans="1:17" ht="30" customHeight="1">
      <c r="A14" s="1659" t="s">
        <v>250</v>
      </c>
      <c r="B14" s="1659"/>
      <c r="C14" s="1659"/>
      <c r="D14" s="1659"/>
      <c r="E14" s="1659"/>
      <c r="F14" s="1659"/>
      <c r="G14" s="1659"/>
      <c r="H14" s="1659"/>
      <c r="I14" s="228" t="s">
        <v>0</v>
      </c>
      <c r="J14" s="1657">
        <f>SUM(J11:L13)</f>
        <v>4290</v>
      </c>
      <c r="K14" s="1657"/>
      <c r="L14" s="1657"/>
      <c r="M14" s="228" t="s">
        <v>0</v>
      </c>
      <c r="N14" s="228" t="s">
        <v>0</v>
      </c>
      <c r="O14" s="228" t="s">
        <v>0</v>
      </c>
      <c r="P14" s="1646"/>
      <c r="Q14" s="1646"/>
    </row>
    <row r="15" spans="1:17">
      <c r="A15" s="1660"/>
      <c r="B15" s="1660"/>
      <c r="C15" s="1660"/>
      <c r="D15" s="1660"/>
      <c r="E15" s="1660"/>
      <c r="F15" s="1660"/>
      <c r="G15" s="1660"/>
      <c r="H15" s="1660"/>
      <c r="I15" s="1660"/>
      <c r="J15" s="1660"/>
      <c r="K15" s="1660"/>
      <c r="L15" s="1660"/>
      <c r="M15" s="1660"/>
      <c r="N15" s="1660"/>
      <c r="O15" s="1660"/>
      <c r="P15" s="1660"/>
      <c r="Q15" s="1660"/>
    </row>
  </sheetData>
  <mergeCells count="41">
    <mergeCell ref="A14:H14"/>
    <mergeCell ref="J14:L14"/>
    <mergeCell ref="P14:Q14"/>
    <mergeCell ref="A15:Q15"/>
    <mergeCell ref="B12:H12"/>
    <mergeCell ref="J12:L12"/>
    <mergeCell ref="P12:Q12"/>
    <mergeCell ref="B13:H13"/>
    <mergeCell ref="J13:L13"/>
    <mergeCell ref="P13:Q13"/>
    <mergeCell ref="B10:H10"/>
    <mergeCell ref="J10:L10"/>
    <mergeCell ref="P10:Q10"/>
    <mergeCell ref="B11:H11"/>
    <mergeCell ref="J11:L11"/>
    <mergeCell ref="P11:Q11"/>
    <mergeCell ref="B8:H8"/>
    <mergeCell ref="J8:L8"/>
    <mergeCell ref="P8:Q8"/>
    <mergeCell ref="B9:H9"/>
    <mergeCell ref="J9:L9"/>
    <mergeCell ref="P9:Q9"/>
    <mergeCell ref="B6:H6"/>
    <mergeCell ref="J6:L6"/>
    <mergeCell ref="P6:Q6"/>
    <mergeCell ref="B7:H7"/>
    <mergeCell ref="J7:L7"/>
    <mergeCell ref="P7:Q7"/>
    <mergeCell ref="B4:H4"/>
    <mergeCell ref="J4:L4"/>
    <mergeCell ref="P4:Q4"/>
    <mergeCell ref="B5:H5"/>
    <mergeCell ref="J5:L5"/>
    <mergeCell ref="P5:Q5"/>
    <mergeCell ref="P2:Q3"/>
    <mergeCell ref="A1:P1"/>
    <mergeCell ref="A2:A3"/>
    <mergeCell ref="B2:H3"/>
    <mergeCell ref="I2:I3"/>
    <mergeCell ref="J2:L3"/>
    <mergeCell ref="M2:O2"/>
  </mergeCells>
  <printOptions horizontalCentered="1"/>
  <pageMargins left="0.31496062992125984" right="0.31496062992125984" top="0.19685039370078741" bottom="0.19685039370078741" header="0.23622047244094491" footer="0.23622047244094491"/>
  <pageSetup paperSize="9" orientation="portrait" r:id="rId1"/>
  <headerFooter alignWithMargins="0"/>
  <ignoredErrors>
    <ignoredError sqref="J8 J11" unlockedFormula="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X52"/>
  <sheetViews>
    <sheetView showZeros="0" topLeftCell="A25" workbookViewId="0">
      <selection activeCell="Y47" sqref="Y47"/>
    </sheetView>
  </sheetViews>
  <sheetFormatPr defaultRowHeight="12.75"/>
  <cols>
    <col min="1" max="1" width="5.33203125" style="258" customWidth="1"/>
    <col min="2" max="2" width="4.6640625" style="258" customWidth="1"/>
    <col min="3" max="4" width="3.6640625" style="258" customWidth="1"/>
    <col min="5" max="5" width="3.1640625" style="258" customWidth="1"/>
    <col min="6" max="7" width="4.33203125" style="258" customWidth="1"/>
    <col min="8" max="8" width="5" style="258" customWidth="1"/>
    <col min="9" max="12" width="4.33203125" style="258" customWidth="1"/>
    <col min="13" max="13" width="3.1640625" style="258" customWidth="1"/>
    <col min="14" max="14" width="5.5" style="258" customWidth="1"/>
    <col min="15" max="15" width="5.6640625" style="258" customWidth="1"/>
    <col min="16" max="19" width="4.83203125" style="258" customWidth="1"/>
    <col min="20" max="20" width="4.6640625" style="258" customWidth="1"/>
    <col min="21" max="21" width="7.5" style="258" customWidth="1"/>
    <col min="22" max="22" width="4.83203125" style="258" customWidth="1"/>
    <col min="23" max="23" width="8" style="258" customWidth="1"/>
    <col min="24" max="252" width="9.33203125" style="230"/>
    <col min="253" max="254" width="5.33203125" style="230" customWidth="1"/>
    <col min="255" max="256" width="3.6640625" style="230" customWidth="1"/>
    <col min="257" max="257" width="3.1640625" style="230" customWidth="1"/>
    <col min="258" max="259" width="4.33203125" style="230" customWidth="1"/>
    <col min="260" max="260" width="6.1640625" style="230" customWidth="1"/>
    <col min="261" max="264" width="4.33203125" style="230" customWidth="1"/>
    <col min="265" max="265" width="7.6640625" style="230" customWidth="1"/>
    <col min="266" max="266" width="7.1640625" style="230" customWidth="1"/>
    <col min="267" max="270" width="4.83203125" style="230" customWidth="1"/>
    <col min="271" max="272" width="4.6640625" style="230" customWidth="1"/>
    <col min="273" max="273" width="5.6640625" style="230" customWidth="1"/>
    <col min="274" max="274" width="6.33203125" style="230" customWidth="1"/>
    <col min="275" max="508" width="9.33203125" style="230"/>
    <col min="509" max="510" width="5.33203125" style="230" customWidth="1"/>
    <col min="511" max="512" width="3.6640625" style="230" customWidth="1"/>
    <col min="513" max="513" width="3.1640625" style="230" customWidth="1"/>
    <col min="514" max="515" width="4.33203125" style="230" customWidth="1"/>
    <col min="516" max="516" width="6.1640625" style="230" customWidth="1"/>
    <col min="517" max="520" width="4.33203125" style="230" customWidth="1"/>
    <col min="521" max="521" width="7.6640625" style="230" customWidth="1"/>
    <col min="522" max="522" width="7.1640625" style="230" customWidth="1"/>
    <col min="523" max="526" width="4.83203125" style="230" customWidth="1"/>
    <col min="527" max="528" width="4.6640625" style="230" customWidth="1"/>
    <col min="529" max="529" width="5.6640625" style="230" customWidth="1"/>
    <col min="530" max="530" width="6.33203125" style="230" customWidth="1"/>
    <col min="531" max="764" width="9.33203125" style="230"/>
    <col min="765" max="766" width="5.33203125" style="230" customWidth="1"/>
    <col min="767" max="768" width="3.6640625" style="230" customWidth="1"/>
    <col min="769" max="769" width="3.1640625" style="230" customWidth="1"/>
    <col min="770" max="771" width="4.33203125" style="230" customWidth="1"/>
    <col min="772" max="772" width="6.1640625" style="230" customWidth="1"/>
    <col min="773" max="776" width="4.33203125" style="230" customWidth="1"/>
    <col min="777" max="777" width="7.6640625" style="230" customWidth="1"/>
    <col min="778" max="778" width="7.1640625" style="230" customWidth="1"/>
    <col min="779" max="782" width="4.83203125" style="230" customWidth="1"/>
    <col min="783" max="784" width="4.6640625" style="230" customWidth="1"/>
    <col min="785" max="785" width="5.6640625" style="230" customWidth="1"/>
    <col min="786" max="786" width="6.33203125" style="230" customWidth="1"/>
    <col min="787" max="1020" width="9.33203125" style="230"/>
    <col min="1021" max="1022" width="5.33203125" style="230" customWidth="1"/>
    <col min="1023" max="1024" width="3.6640625" style="230" customWidth="1"/>
    <col min="1025" max="1025" width="3.1640625" style="230" customWidth="1"/>
    <col min="1026" max="1027" width="4.33203125" style="230" customWidth="1"/>
    <col min="1028" max="1028" width="6.1640625" style="230" customWidth="1"/>
    <col min="1029" max="1032" width="4.33203125" style="230" customWidth="1"/>
    <col min="1033" max="1033" width="7.6640625" style="230" customWidth="1"/>
    <col min="1034" max="1034" width="7.1640625" style="230" customWidth="1"/>
    <col min="1035" max="1038" width="4.83203125" style="230" customWidth="1"/>
    <col min="1039" max="1040" width="4.6640625" style="230" customWidth="1"/>
    <col min="1041" max="1041" width="5.6640625" style="230" customWidth="1"/>
    <col min="1042" max="1042" width="6.33203125" style="230" customWidth="1"/>
    <col min="1043" max="1276" width="9.33203125" style="230"/>
    <col min="1277" max="1278" width="5.33203125" style="230" customWidth="1"/>
    <col min="1279" max="1280" width="3.6640625" style="230" customWidth="1"/>
    <col min="1281" max="1281" width="3.1640625" style="230" customWidth="1"/>
    <col min="1282" max="1283" width="4.33203125" style="230" customWidth="1"/>
    <col min="1284" max="1284" width="6.1640625" style="230" customWidth="1"/>
    <col min="1285" max="1288" width="4.33203125" style="230" customWidth="1"/>
    <col min="1289" max="1289" width="7.6640625" style="230" customWidth="1"/>
    <col min="1290" max="1290" width="7.1640625" style="230" customWidth="1"/>
    <col min="1291" max="1294" width="4.83203125" style="230" customWidth="1"/>
    <col min="1295" max="1296" width="4.6640625" style="230" customWidth="1"/>
    <col min="1297" max="1297" width="5.6640625" style="230" customWidth="1"/>
    <col min="1298" max="1298" width="6.33203125" style="230" customWidth="1"/>
    <col min="1299" max="1532" width="9.33203125" style="230"/>
    <col min="1533" max="1534" width="5.33203125" style="230" customWidth="1"/>
    <col min="1535" max="1536" width="3.6640625" style="230" customWidth="1"/>
    <col min="1537" max="1537" width="3.1640625" style="230" customWidth="1"/>
    <col min="1538" max="1539" width="4.33203125" style="230" customWidth="1"/>
    <col min="1540" max="1540" width="6.1640625" style="230" customWidth="1"/>
    <col min="1541" max="1544" width="4.33203125" style="230" customWidth="1"/>
    <col min="1545" max="1545" width="7.6640625" style="230" customWidth="1"/>
    <col min="1546" max="1546" width="7.1640625" style="230" customWidth="1"/>
    <col min="1547" max="1550" width="4.83203125" style="230" customWidth="1"/>
    <col min="1551" max="1552" width="4.6640625" style="230" customWidth="1"/>
    <col min="1553" max="1553" width="5.6640625" style="230" customWidth="1"/>
    <col min="1554" max="1554" width="6.33203125" style="230" customWidth="1"/>
    <col min="1555" max="1788" width="9.33203125" style="230"/>
    <col min="1789" max="1790" width="5.33203125" style="230" customWidth="1"/>
    <col min="1791" max="1792" width="3.6640625" style="230" customWidth="1"/>
    <col min="1793" max="1793" width="3.1640625" style="230" customWidth="1"/>
    <col min="1794" max="1795" width="4.33203125" style="230" customWidth="1"/>
    <col min="1796" max="1796" width="6.1640625" style="230" customWidth="1"/>
    <col min="1797" max="1800" width="4.33203125" style="230" customWidth="1"/>
    <col min="1801" max="1801" width="7.6640625" style="230" customWidth="1"/>
    <col min="1802" max="1802" width="7.1640625" style="230" customWidth="1"/>
    <col min="1803" max="1806" width="4.83203125" style="230" customWidth="1"/>
    <col min="1807" max="1808" width="4.6640625" style="230" customWidth="1"/>
    <col min="1809" max="1809" width="5.6640625" style="230" customWidth="1"/>
    <col min="1810" max="1810" width="6.33203125" style="230" customWidth="1"/>
    <col min="1811" max="2044" width="9.33203125" style="230"/>
    <col min="2045" max="2046" width="5.33203125" style="230" customWidth="1"/>
    <col min="2047" max="2048" width="3.6640625" style="230" customWidth="1"/>
    <col min="2049" max="2049" width="3.1640625" style="230" customWidth="1"/>
    <col min="2050" max="2051" width="4.33203125" style="230" customWidth="1"/>
    <col min="2052" max="2052" width="6.1640625" style="230" customWidth="1"/>
    <col min="2053" max="2056" width="4.33203125" style="230" customWidth="1"/>
    <col min="2057" max="2057" width="7.6640625" style="230" customWidth="1"/>
    <col min="2058" max="2058" width="7.1640625" style="230" customWidth="1"/>
    <col min="2059" max="2062" width="4.83203125" style="230" customWidth="1"/>
    <col min="2063" max="2064" width="4.6640625" style="230" customWidth="1"/>
    <col min="2065" max="2065" width="5.6640625" style="230" customWidth="1"/>
    <col min="2066" max="2066" width="6.33203125" style="230" customWidth="1"/>
    <col min="2067" max="2300" width="9.33203125" style="230"/>
    <col min="2301" max="2302" width="5.33203125" style="230" customWidth="1"/>
    <col min="2303" max="2304" width="3.6640625" style="230" customWidth="1"/>
    <col min="2305" max="2305" width="3.1640625" style="230" customWidth="1"/>
    <col min="2306" max="2307" width="4.33203125" style="230" customWidth="1"/>
    <col min="2308" max="2308" width="6.1640625" style="230" customWidth="1"/>
    <col min="2309" max="2312" width="4.33203125" style="230" customWidth="1"/>
    <col min="2313" max="2313" width="7.6640625" style="230" customWidth="1"/>
    <col min="2314" max="2314" width="7.1640625" style="230" customWidth="1"/>
    <col min="2315" max="2318" width="4.83203125" style="230" customWidth="1"/>
    <col min="2319" max="2320" width="4.6640625" style="230" customWidth="1"/>
    <col min="2321" max="2321" width="5.6640625" style="230" customWidth="1"/>
    <col min="2322" max="2322" width="6.33203125" style="230" customWidth="1"/>
    <col min="2323" max="2556" width="9.33203125" style="230"/>
    <col min="2557" max="2558" width="5.33203125" style="230" customWidth="1"/>
    <col min="2559" max="2560" width="3.6640625" style="230" customWidth="1"/>
    <col min="2561" max="2561" width="3.1640625" style="230" customWidth="1"/>
    <col min="2562" max="2563" width="4.33203125" style="230" customWidth="1"/>
    <col min="2564" max="2564" width="6.1640625" style="230" customWidth="1"/>
    <col min="2565" max="2568" width="4.33203125" style="230" customWidth="1"/>
    <col min="2569" max="2569" width="7.6640625" style="230" customWidth="1"/>
    <col min="2570" max="2570" width="7.1640625" style="230" customWidth="1"/>
    <col min="2571" max="2574" width="4.83203125" style="230" customWidth="1"/>
    <col min="2575" max="2576" width="4.6640625" style="230" customWidth="1"/>
    <col min="2577" max="2577" width="5.6640625" style="230" customWidth="1"/>
    <col min="2578" max="2578" width="6.33203125" style="230" customWidth="1"/>
    <col min="2579" max="2812" width="9.33203125" style="230"/>
    <col min="2813" max="2814" width="5.33203125" style="230" customWidth="1"/>
    <col min="2815" max="2816" width="3.6640625" style="230" customWidth="1"/>
    <col min="2817" max="2817" width="3.1640625" style="230" customWidth="1"/>
    <col min="2818" max="2819" width="4.33203125" style="230" customWidth="1"/>
    <col min="2820" max="2820" width="6.1640625" style="230" customWidth="1"/>
    <col min="2821" max="2824" width="4.33203125" style="230" customWidth="1"/>
    <col min="2825" max="2825" width="7.6640625" style="230" customWidth="1"/>
    <col min="2826" max="2826" width="7.1640625" style="230" customWidth="1"/>
    <col min="2827" max="2830" width="4.83203125" style="230" customWidth="1"/>
    <col min="2831" max="2832" width="4.6640625" style="230" customWidth="1"/>
    <col min="2833" max="2833" width="5.6640625" style="230" customWidth="1"/>
    <col min="2834" max="2834" width="6.33203125" style="230" customWidth="1"/>
    <col min="2835" max="3068" width="9.33203125" style="230"/>
    <col min="3069" max="3070" width="5.33203125" style="230" customWidth="1"/>
    <col min="3071" max="3072" width="3.6640625" style="230" customWidth="1"/>
    <col min="3073" max="3073" width="3.1640625" style="230" customWidth="1"/>
    <col min="3074" max="3075" width="4.33203125" style="230" customWidth="1"/>
    <col min="3076" max="3076" width="6.1640625" style="230" customWidth="1"/>
    <col min="3077" max="3080" width="4.33203125" style="230" customWidth="1"/>
    <col min="3081" max="3081" width="7.6640625" style="230" customWidth="1"/>
    <col min="3082" max="3082" width="7.1640625" style="230" customWidth="1"/>
    <col min="3083" max="3086" width="4.83203125" style="230" customWidth="1"/>
    <col min="3087" max="3088" width="4.6640625" style="230" customWidth="1"/>
    <col min="3089" max="3089" width="5.6640625" style="230" customWidth="1"/>
    <col min="3090" max="3090" width="6.33203125" style="230" customWidth="1"/>
    <col min="3091" max="3324" width="9.33203125" style="230"/>
    <col min="3325" max="3326" width="5.33203125" style="230" customWidth="1"/>
    <col min="3327" max="3328" width="3.6640625" style="230" customWidth="1"/>
    <col min="3329" max="3329" width="3.1640625" style="230" customWidth="1"/>
    <col min="3330" max="3331" width="4.33203125" style="230" customWidth="1"/>
    <col min="3332" max="3332" width="6.1640625" style="230" customWidth="1"/>
    <col min="3333" max="3336" width="4.33203125" style="230" customWidth="1"/>
    <col min="3337" max="3337" width="7.6640625" style="230" customWidth="1"/>
    <col min="3338" max="3338" width="7.1640625" style="230" customWidth="1"/>
    <col min="3339" max="3342" width="4.83203125" style="230" customWidth="1"/>
    <col min="3343" max="3344" width="4.6640625" style="230" customWidth="1"/>
    <col min="3345" max="3345" width="5.6640625" style="230" customWidth="1"/>
    <col min="3346" max="3346" width="6.33203125" style="230" customWidth="1"/>
    <col min="3347" max="3580" width="9.33203125" style="230"/>
    <col min="3581" max="3582" width="5.33203125" style="230" customWidth="1"/>
    <col min="3583" max="3584" width="3.6640625" style="230" customWidth="1"/>
    <col min="3585" max="3585" width="3.1640625" style="230" customWidth="1"/>
    <col min="3586" max="3587" width="4.33203125" style="230" customWidth="1"/>
    <col min="3588" max="3588" width="6.1640625" style="230" customWidth="1"/>
    <col min="3589" max="3592" width="4.33203125" style="230" customWidth="1"/>
    <col min="3593" max="3593" width="7.6640625" style="230" customWidth="1"/>
    <col min="3594" max="3594" width="7.1640625" style="230" customWidth="1"/>
    <col min="3595" max="3598" width="4.83203125" style="230" customWidth="1"/>
    <col min="3599" max="3600" width="4.6640625" style="230" customWidth="1"/>
    <col min="3601" max="3601" width="5.6640625" style="230" customWidth="1"/>
    <col min="3602" max="3602" width="6.33203125" style="230" customWidth="1"/>
    <col min="3603" max="3836" width="9.33203125" style="230"/>
    <col min="3837" max="3838" width="5.33203125" style="230" customWidth="1"/>
    <col min="3839" max="3840" width="3.6640625" style="230" customWidth="1"/>
    <col min="3841" max="3841" width="3.1640625" style="230" customWidth="1"/>
    <col min="3842" max="3843" width="4.33203125" style="230" customWidth="1"/>
    <col min="3844" max="3844" width="6.1640625" style="230" customWidth="1"/>
    <col min="3845" max="3848" width="4.33203125" style="230" customWidth="1"/>
    <col min="3849" max="3849" width="7.6640625" style="230" customWidth="1"/>
    <col min="3850" max="3850" width="7.1640625" style="230" customWidth="1"/>
    <col min="3851" max="3854" width="4.83203125" style="230" customWidth="1"/>
    <col min="3855" max="3856" width="4.6640625" style="230" customWidth="1"/>
    <col min="3857" max="3857" width="5.6640625" style="230" customWidth="1"/>
    <col min="3858" max="3858" width="6.33203125" style="230" customWidth="1"/>
    <col min="3859" max="4092" width="9.33203125" style="230"/>
    <col min="4093" max="4094" width="5.33203125" style="230" customWidth="1"/>
    <col min="4095" max="4096" width="3.6640625" style="230" customWidth="1"/>
    <col min="4097" max="4097" width="3.1640625" style="230" customWidth="1"/>
    <col min="4098" max="4099" width="4.33203125" style="230" customWidth="1"/>
    <col min="4100" max="4100" width="6.1640625" style="230" customWidth="1"/>
    <col min="4101" max="4104" width="4.33203125" style="230" customWidth="1"/>
    <col min="4105" max="4105" width="7.6640625" style="230" customWidth="1"/>
    <col min="4106" max="4106" width="7.1640625" style="230" customWidth="1"/>
    <col min="4107" max="4110" width="4.83203125" style="230" customWidth="1"/>
    <col min="4111" max="4112" width="4.6640625" style="230" customWidth="1"/>
    <col min="4113" max="4113" width="5.6640625" style="230" customWidth="1"/>
    <col min="4114" max="4114" width="6.33203125" style="230" customWidth="1"/>
    <col min="4115" max="4348" width="9.33203125" style="230"/>
    <col min="4349" max="4350" width="5.33203125" style="230" customWidth="1"/>
    <col min="4351" max="4352" width="3.6640625" style="230" customWidth="1"/>
    <col min="4353" max="4353" width="3.1640625" style="230" customWidth="1"/>
    <col min="4354" max="4355" width="4.33203125" style="230" customWidth="1"/>
    <col min="4356" max="4356" width="6.1640625" style="230" customWidth="1"/>
    <col min="4357" max="4360" width="4.33203125" style="230" customWidth="1"/>
    <col min="4361" max="4361" width="7.6640625" style="230" customWidth="1"/>
    <col min="4362" max="4362" width="7.1640625" style="230" customWidth="1"/>
    <col min="4363" max="4366" width="4.83203125" style="230" customWidth="1"/>
    <col min="4367" max="4368" width="4.6640625" style="230" customWidth="1"/>
    <col min="4369" max="4369" width="5.6640625" style="230" customWidth="1"/>
    <col min="4370" max="4370" width="6.33203125" style="230" customWidth="1"/>
    <col min="4371" max="4604" width="9.33203125" style="230"/>
    <col min="4605" max="4606" width="5.33203125" style="230" customWidth="1"/>
    <col min="4607" max="4608" width="3.6640625" style="230" customWidth="1"/>
    <col min="4609" max="4609" width="3.1640625" style="230" customWidth="1"/>
    <col min="4610" max="4611" width="4.33203125" style="230" customWidth="1"/>
    <col min="4612" max="4612" width="6.1640625" style="230" customWidth="1"/>
    <col min="4613" max="4616" width="4.33203125" style="230" customWidth="1"/>
    <col min="4617" max="4617" width="7.6640625" style="230" customWidth="1"/>
    <col min="4618" max="4618" width="7.1640625" style="230" customWidth="1"/>
    <col min="4619" max="4622" width="4.83203125" style="230" customWidth="1"/>
    <col min="4623" max="4624" width="4.6640625" style="230" customWidth="1"/>
    <col min="4625" max="4625" width="5.6640625" style="230" customWidth="1"/>
    <col min="4626" max="4626" width="6.33203125" style="230" customWidth="1"/>
    <col min="4627" max="4860" width="9.33203125" style="230"/>
    <col min="4861" max="4862" width="5.33203125" style="230" customWidth="1"/>
    <col min="4863" max="4864" width="3.6640625" style="230" customWidth="1"/>
    <col min="4865" max="4865" width="3.1640625" style="230" customWidth="1"/>
    <col min="4866" max="4867" width="4.33203125" style="230" customWidth="1"/>
    <col min="4868" max="4868" width="6.1640625" style="230" customWidth="1"/>
    <col min="4869" max="4872" width="4.33203125" style="230" customWidth="1"/>
    <col min="4873" max="4873" width="7.6640625" style="230" customWidth="1"/>
    <col min="4874" max="4874" width="7.1640625" style="230" customWidth="1"/>
    <col min="4875" max="4878" width="4.83203125" style="230" customWidth="1"/>
    <col min="4879" max="4880" width="4.6640625" style="230" customWidth="1"/>
    <col min="4881" max="4881" width="5.6640625" style="230" customWidth="1"/>
    <col min="4882" max="4882" width="6.33203125" style="230" customWidth="1"/>
    <col min="4883" max="5116" width="9.33203125" style="230"/>
    <col min="5117" max="5118" width="5.33203125" style="230" customWidth="1"/>
    <col min="5119" max="5120" width="3.6640625" style="230" customWidth="1"/>
    <col min="5121" max="5121" width="3.1640625" style="230" customWidth="1"/>
    <col min="5122" max="5123" width="4.33203125" style="230" customWidth="1"/>
    <col min="5124" max="5124" width="6.1640625" style="230" customWidth="1"/>
    <col min="5125" max="5128" width="4.33203125" style="230" customWidth="1"/>
    <col min="5129" max="5129" width="7.6640625" style="230" customWidth="1"/>
    <col min="5130" max="5130" width="7.1640625" style="230" customWidth="1"/>
    <col min="5131" max="5134" width="4.83203125" style="230" customWidth="1"/>
    <col min="5135" max="5136" width="4.6640625" style="230" customWidth="1"/>
    <col min="5137" max="5137" width="5.6640625" style="230" customWidth="1"/>
    <col min="5138" max="5138" width="6.33203125" style="230" customWidth="1"/>
    <col min="5139" max="5372" width="9.33203125" style="230"/>
    <col min="5373" max="5374" width="5.33203125" style="230" customWidth="1"/>
    <col min="5375" max="5376" width="3.6640625" style="230" customWidth="1"/>
    <col min="5377" max="5377" width="3.1640625" style="230" customWidth="1"/>
    <col min="5378" max="5379" width="4.33203125" style="230" customWidth="1"/>
    <col min="5380" max="5380" width="6.1640625" style="230" customWidth="1"/>
    <col min="5381" max="5384" width="4.33203125" style="230" customWidth="1"/>
    <col min="5385" max="5385" width="7.6640625" style="230" customWidth="1"/>
    <col min="5386" max="5386" width="7.1640625" style="230" customWidth="1"/>
    <col min="5387" max="5390" width="4.83203125" style="230" customWidth="1"/>
    <col min="5391" max="5392" width="4.6640625" style="230" customWidth="1"/>
    <col min="5393" max="5393" width="5.6640625" style="230" customWidth="1"/>
    <col min="5394" max="5394" width="6.33203125" style="230" customWidth="1"/>
    <col min="5395" max="5628" width="9.33203125" style="230"/>
    <col min="5629" max="5630" width="5.33203125" style="230" customWidth="1"/>
    <col min="5631" max="5632" width="3.6640625" style="230" customWidth="1"/>
    <col min="5633" max="5633" width="3.1640625" style="230" customWidth="1"/>
    <col min="5634" max="5635" width="4.33203125" style="230" customWidth="1"/>
    <col min="5636" max="5636" width="6.1640625" style="230" customWidth="1"/>
    <col min="5637" max="5640" width="4.33203125" style="230" customWidth="1"/>
    <col min="5641" max="5641" width="7.6640625" style="230" customWidth="1"/>
    <col min="5642" max="5642" width="7.1640625" style="230" customWidth="1"/>
    <col min="5643" max="5646" width="4.83203125" style="230" customWidth="1"/>
    <col min="5647" max="5648" width="4.6640625" style="230" customWidth="1"/>
    <col min="5649" max="5649" width="5.6640625" style="230" customWidth="1"/>
    <col min="5650" max="5650" width="6.33203125" style="230" customWidth="1"/>
    <col min="5651" max="5884" width="9.33203125" style="230"/>
    <col min="5885" max="5886" width="5.33203125" style="230" customWidth="1"/>
    <col min="5887" max="5888" width="3.6640625" style="230" customWidth="1"/>
    <col min="5889" max="5889" width="3.1640625" style="230" customWidth="1"/>
    <col min="5890" max="5891" width="4.33203125" style="230" customWidth="1"/>
    <col min="5892" max="5892" width="6.1640625" style="230" customWidth="1"/>
    <col min="5893" max="5896" width="4.33203125" style="230" customWidth="1"/>
    <col min="5897" max="5897" width="7.6640625" style="230" customWidth="1"/>
    <col min="5898" max="5898" width="7.1640625" style="230" customWidth="1"/>
    <col min="5899" max="5902" width="4.83203125" style="230" customWidth="1"/>
    <col min="5903" max="5904" width="4.6640625" style="230" customWidth="1"/>
    <col min="5905" max="5905" width="5.6640625" style="230" customWidth="1"/>
    <col min="5906" max="5906" width="6.33203125" style="230" customWidth="1"/>
    <col min="5907" max="6140" width="9.33203125" style="230"/>
    <col min="6141" max="6142" width="5.33203125" style="230" customWidth="1"/>
    <col min="6143" max="6144" width="3.6640625" style="230" customWidth="1"/>
    <col min="6145" max="6145" width="3.1640625" style="230" customWidth="1"/>
    <col min="6146" max="6147" width="4.33203125" style="230" customWidth="1"/>
    <col min="6148" max="6148" width="6.1640625" style="230" customWidth="1"/>
    <col min="6149" max="6152" width="4.33203125" style="230" customWidth="1"/>
    <col min="6153" max="6153" width="7.6640625" style="230" customWidth="1"/>
    <col min="6154" max="6154" width="7.1640625" style="230" customWidth="1"/>
    <col min="6155" max="6158" width="4.83203125" style="230" customWidth="1"/>
    <col min="6159" max="6160" width="4.6640625" style="230" customWidth="1"/>
    <col min="6161" max="6161" width="5.6640625" style="230" customWidth="1"/>
    <col min="6162" max="6162" width="6.33203125" style="230" customWidth="1"/>
    <col min="6163" max="6396" width="9.33203125" style="230"/>
    <col min="6397" max="6398" width="5.33203125" style="230" customWidth="1"/>
    <col min="6399" max="6400" width="3.6640625" style="230" customWidth="1"/>
    <col min="6401" max="6401" width="3.1640625" style="230" customWidth="1"/>
    <col min="6402" max="6403" width="4.33203125" style="230" customWidth="1"/>
    <col min="6404" max="6404" width="6.1640625" style="230" customWidth="1"/>
    <col min="6405" max="6408" width="4.33203125" style="230" customWidth="1"/>
    <col min="6409" max="6409" width="7.6640625" style="230" customWidth="1"/>
    <col min="6410" max="6410" width="7.1640625" style="230" customWidth="1"/>
    <col min="6411" max="6414" width="4.83203125" style="230" customWidth="1"/>
    <col min="6415" max="6416" width="4.6640625" style="230" customWidth="1"/>
    <col min="6417" max="6417" width="5.6640625" style="230" customWidth="1"/>
    <col min="6418" max="6418" width="6.33203125" style="230" customWidth="1"/>
    <col min="6419" max="6652" width="9.33203125" style="230"/>
    <col min="6653" max="6654" width="5.33203125" style="230" customWidth="1"/>
    <col min="6655" max="6656" width="3.6640625" style="230" customWidth="1"/>
    <col min="6657" max="6657" width="3.1640625" style="230" customWidth="1"/>
    <col min="6658" max="6659" width="4.33203125" style="230" customWidth="1"/>
    <col min="6660" max="6660" width="6.1640625" style="230" customWidth="1"/>
    <col min="6661" max="6664" width="4.33203125" style="230" customWidth="1"/>
    <col min="6665" max="6665" width="7.6640625" style="230" customWidth="1"/>
    <col min="6666" max="6666" width="7.1640625" style="230" customWidth="1"/>
    <col min="6667" max="6670" width="4.83203125" style="230" customWidth="1"/>
    <col min="6671" max="6672" width="4.6640625" style="230" customWidth="1"/>
    <col min="6673" max="6673" width="5.6640625" style="230" customWidth="1"/>
    <col min="6674" max="6674" width="6.33203125" style="230" customWidth="1"/>
    <col min="6675" max="6908" width="9.33203125" style="230"/>
    <col min="6909" max="6910" width="5.33203125" style="230" customWidth="1"/>
    <col min="6911" max="6912" width="3.6640625" style="230" customWidth="1"/>
    <col min="6913" max="6913" width="3.1640625" style="230" customWidth="1"/>
    <col min="6914" max="6915" width="4.33203125" style="230" customWidth="1"/>
    <col min="6916" max="6916" width="6.1640625" style="230" customWidth="1"/>
    <col min="6917" max="6920" width="4.33203125" style="230" customWidth="1"/>
    <col min="6921" max="6921" width="7.6640625" style="230" customWidth="1"/>
    <col min="6922" max="6922" width="7.1640625" style="230" customWidth="1"/>
    <col min="6923" max="6926" width="4.83203125" style="230" customWidth="1"/>
    <col min="6927" max="6928" width="4.6640625" style="230" customWidth="1"/>
    <col min="6929" max="6929" width="5.6640625" style="230" customWidth="1"/>
    <col min="6930" max="6930" width="6.33203125" style="230" customWidth="1"/>
    <col min="6931" max="7164" width="9.33203125" style="230"/>
    <col min="7165" max="7166" width="5.33203125" style="230" customWidth="1"/>
    <col min="7167" max="7168" width="3.6640625" style="230" customWidth="1"/>
    <col min="7169" max="7169" width="3.1640625" style="230" customWidth="1"/>
    <col min="7170" max="7171" width="4.33203125" style="230" customWidth="1"/>
    <col min="7172" max="7172" width="6.1640625" style="230" customWidth="1"/>
    <col min="7173" max="7176" width="4.33203125" style="230" customWidth="1"/>
    <col min="7177" max="7177" width="7.6640625" style="230" customWidth="1"/>
    <col min="7178" max="7178" width="7.1640625" style="230" customWidth="1"/>
    <col min="7179" max="7182" width="4.83203125" style="230" customWidth="1"/>
    <col min="7183" max="7184" width="4.6640625" style="230" customWidth="1"/>
    <col min="7185" max="7185" width="5.6640625" style="230" customWidth="1"/>
    <col min="7186" max="7186" width="6.33203125" style="230" customWidth="1"/>
    <col min="7187" max="7420" width="9.33203125" style="230"/>
    <col min="7421" max="7422" width="5.33203125" style="230" customWidth="1"/>
    <col min="7423" max="7424" width="3.6640625" style="230" customWidth="1"/>
    <col min="7425" max="7425" width="3.1640625" style="230" customWidth="1"/>
    <col min="7426" max="7427" width="4.33203125" style="230" customWidth="1"/>
    <col min="7428" max="7428" width="6.1640625" style="230" customWidth="1"/>
    <col min="7429" max="7432" width="4.33203125" style="230" customWidth="1"/>
    <col min="7433" max="7433" width="7.6640625" style="230" customWidth="1"/>
    <col min="7434" max="7434" width="7.1640625" style="230" customWidth="1"/>
    <col min="7435" max="7438" width="4.83203125" style="230" customWidth="1"/>
    <col min="7439" max="7440" width="4.6640625" style="230" customWidth="1"/>
    <col min="7441" max="7441" width="5.6640625" style="230" customWidth="1"/>
    <col min="7442" max="7442" width="6.33203125" style="230" customWidth="1"/>
    <col min="7443" max="7676" width="9.33203125" style="230"/>
    <col min="7677" max="7678" width="5.33203125" style="230" customWidth="1"/>
    <col min="7679" max="7680" width="3.6640625" style="230" customWidth="1"/>
    <col min="7681" max="7681" width="3.1640625" style="230" customWidth="1"/>
    <col min="7682" max="7683" width="4.33203125" style="230" customWidth="1"/>
    <col min="7684" max="7684" width="6.1640625" style="230" customWidth="1"/>
    <col min="7685" max="7688" width="4.33203125" style="230" customWidth="1"/>
    <col min="7689" max="7689" width="7.6640625" style="230" customWidth="1"/>
    <col min="7690" max="7690" width="7.1640625" style="230" customWidth="1"/>
    <col min="7691" max="7694" width="4.83203125" style="230" customWidth="1"/>
    <col min="7695" max="7696" width="4.6640625" style="230" customWidth="1"/>
    <col min="7697" max="7697" width="5.6640625" style="230" customWidth="1"/>
    <col min="7698" max="7698" width="6.33203125" style="230" customWidth="1"/>
    <col min="7699" max="7932" width="9.33203125" style="230"/>
    <col min="7933" max="7934" width="5.33203125" style="230" customWidth="1"/>
    <col min="7935" max="7936" width="3.6640625" style="230" customWidth="1"/>
    <col min="7937" max="7937" width="3.1640625" style="230" customWidth="1"/>
    <col min="7938" max="7939" width="4.33203125" style="230" customWidth="1"/>
    <col min="7940" max="7940" width="6.1640625" style="230" customWidth="1"/>
    <col min="7941" max="7944" width="4.33203125" style="230" customWidth="1"/>
    <col min="7945" max="7945" width="7.6640625" style="230" customWidth="1"/>
    <col min="7946" max="7946" width="7.1640625" style="230" customWidth="1"/>
    <col min="7947" max="7950" width="4.83203125" style="230" customWidth="1"/>
    <col min="7951" max="7952" width="4.6640625" style="230" customWidth="1"/>
    <col min="7953" max="7953" width="5.6640625" style="230" customWidth="1"/>
    <col min="7954" max="7954" width="6.33203125" style="230" customWidth="1"/>
    <col min="7955" max="8188" width="9.33203125" style="230"/>
    <col min="8189" max="8190" width="5.33203125" style="230" customWidth="1"/>
    <col min="8191" max="8192" width="3.6640625" style="230" customWidth="1"/>
    <col min="8193" max="8193" width="3.1640625" style="230" customWidth="1"/>
    <col min="8194" max="8195" width="4.33203125" style="230" customWidth="1"/>
    <col min="8196" max="8196" width="6.1640625" style="230" customWidth="1"/>
    <col min="8197" max="8200" width="4.33203125" style="230" customWidth="1"/>
    <col min="8201" max="8201" width="7.6640625" style="230" customWidth="1"/>
    <col min="8202" max="8202" width="7.1640625" style="230" customWidth="1"/>
    <col min="8203" max="8206" width="4.83203125" style="230" customWidth="1"/>
    <col min="8207" max="8208" width="4.6640625" style="230" customWidth="1"/>
    <col min="8209" max="8209" width="5.6640625" style="230" customWidth="1"/>
    <col min="8210" max="8210" width="6.33203125" style="230" customWidth="1"/>
    <col min="8211" max="8444" width="9.33203125" style="230"/>
    <col min="8445" max="8446" width="5.33203125" style="230" customWidth="1"/>
    <col min="8447" max="8448" width="3.6640625" style="230" customWidth="1"/>
    <col min="8449" max="8449" width="3.1640625" style="230" customWidth="1"/>
    <col min="8450" max="8451" width="4.33203125" style="230" customWidth="1"/>
    <col min="8452" max="8452" width="6.1640625" style="230" customWidth="1"/>
    <col min="8453" max="8456" width="4.33203125" style="230" customWidth="1"/>
    <col min="8457" max="8457" width="7.6640625" style="230" customWidth="1"/>
    <col min="8458" max="8458" width="7.1640625" style="230" customWidth="1"/>
    <col min="8459" max="8462" width="4.83203125" style="230" customWidth="1"/>
    <col min="8463" max="8464" width="4.6640625" style="230" customWidth="1"/>
    <col min="8465" max="8465" width="5.6640625" style="230" customWidth="1"/>
    <col min="8466" max="8466" width="6.33203125" style="230" customWidth="1"/>
    <col min="8467" max="8700" width="9.33203125" style="230"/>
    <col min="8701" max="8702" width="5.33203125" style="230" customWidth="1"/>
    <col min="8703" max="8704" width="3.6640625" style="230" customWidth="1"/>
    <col min="8705" max="8705" width="3.1640625" style="230" customWidth="1"/>
    <col min="8706" max="8707" width="4.33203125" style="230" customWidth="1"/>
    <col min="8708" max="8708" width="6.1640625" style="230" customWidth="1"/>
    <col min="8709" max="8712" width="4.33203125" style="230" customWidth="1"/>
    <col min="8713" max="8713" width="7.6640625" style="230" customWidth="1"/>
    <col min="8714" max="8714" width="7.1640625" style="230" customWidth="1"/>
    <col min="8715" max="8718" width="4.83203125" style="230" customWidth="1"/>
    <col min="8719" max="8720" width="4.6640625" style="230" customWidth="1"/>
    <col min="8721" max="8721" width="5.6640625" style="230" customWidth="1"/>
    <col min="8722" max="8722" width="6.33203125" style="230" customWidth="1"/>
    <col min="8723" max="8956" width="9.33203125" style="230"/>
    <col min="8957" max="8958" width="5.33203125" style="230" customWidth="1"/>
    <col min="8959" max="8960" width="3.6640625" style="230" customWidth="1"/>
    <col min="8961" max="8961" width="3.1640625" style="230" customWidth="1"/>
    <col min="8962" max="8963" width="4.33203125" style="230" customWidth="1"/>
    <col min="8964" max="8964" width="6.1640625" style="230" customWidth="1"/>
    <col min="8965" max="8968" width="4.33203125" style="230" customWidth="1"/>
    <col min="8969" max="8969" width="7.6640625" style="230" customWidth="1"/>
    <col min="8970" max="8970" width="7.1640625" style="230" customWidth="1"/>
    <col min="8971" max="8974" width="4.83203125" style="230" customWidth="1"/>
    <col min="8975" max="8976" width="4.6640625" style="230" customWidth="1"/>
    <col min="8977" max="8977" width="5.6640625" style="230" customWidth="1"/>
    <col min="8978" max="8978" width="6.33203125" style="230" customWidth="1"/>
    <col min="8979" max="9212" width="9.33203125" style="230"/>
    <col min="9213" max="9214" width="5.33203125" style="230" customWidth="1"/>
    <col min="9215" max="9216" width="3.6640625" style="230" customWidth="1"/>
    <col min="9217" max="9217" width="3.1640625" style="230" customWidth="1"/>
    <col min="9218" max="9219" width="4.33203125" style="230" customWidth="1"/>
    <col min="9220" max="9220" width="6.1640625" style="230" customWidth="1"/>
    <col min="9221" max="9224" width="4.33203125" style="230" customWidth="1"/>
    <col min="9225" max="9225" width="7.6640625" style="230" customWidth="1"/>
    <col min="9226" max="9226" width="7.1640625" style="230" customWidth="1"/>
    <col min="9227" max="9230" width="4.83203125" style="230" customWidth="1"/>
    <col min="9231" max="9232" width="4.6640625" style="230" customWidth="1"/>
    <col min="9233" max="9233" width="5.6640625" style="230" customWidth="1"/>
    <col min="9234" max="9234" width="6.33203125" style="230" customWidth="1"/>
    <col min="9235" max="9468" width="9.33203125" style="230"/>
    <col min="9469" max="9470" width="5.33203125" style="230" customWidth="1"/>
    <col min="9471" max="9472" width="3.6640625" style="230" customWidth="1"/>
    <col min="9473" max="9473" width="3.1640625" style="230" customWidth="1"/>
    <col min="9474" max="9475" width="4.33203125" style="230" customWidth="1"/>
    <col min="9476" max="9476" width="6.1640625" style="230" customWidth="1"/>
    <col min="9477" max="9480" width="4.33203125" style="230" customWidth="1"/>
    <col min="9481" max="9481" width="7.6640625" style="230" customWidth="1"/>
    <col min="9482" max="9482" width="7.1640625" style="230" customWidth="1"/>
    <col min="9483" max="9486" width="4.83203125" style="230" customWidth="1"/>
    <col min="9487" max="9488" width="4.6640625" style="230" customWidth="1"/>
    <col min="9489" max="9489" width="5.6640625" style="230" customWidth="1"/>
    <col min="9490" max="9490" width="6.33203125" style="230" customWidth="1"/>
    <col min="9491" max="9724" width="9.33203125" style="230"/>
    <col min="9725" max="9726" width="5.33203125" style="230" customWidth="1"/>
    <col min="9727" max="9728" width="3.6640625" style="230" customWidth="1"/>
    <col min="9729" max="9729" width="3.1640625" style="230" customWidth="1"/>
    <col min="9730" max="9731" width="4.33203125" style="230" customWidth="1"/>
    <col min="9732" max="9732" width="6.1640625" style="230" customWidth="1"/>
    <col min="9733" max="9736" width="4.33203125" style="230" customWidth="1"/>
    <col min="9737" max="9737" width="7.6640625" style="230" customWidth="1"/>
    <col min="9738" max="9738" width="7.1640625" style="230" customWidth="1"/>
    <col min="9739" max="9742" width="4.83203125" style="230" customWidth="1"/>
    <col min="9743" max="9744" width="4.6640625" style="230" customWidth="1"/>
    <col min="9745" max="9745" width="5.6640625" style="230" customWidth="1"/>
    <col min="9746" max="9746" width="6.33203125" style="230" customWidth="1"/>
    <col min="9747" max="9980" width="9.33203125" style="230"/>
    <col min="9981" max="9982" width="5.33203125" style="230" customWidth="1"/>
    <col min="9983" max="9984" width="3.6640625" style="230" customWidth="1"/>
    <col min="9985" max="9985" width="3.1640625" style="230" customWidth="1"/>
    <col min="9986" max="9987" width="4.33203125" style="230" customWidth="1"/>
    <col min="9988" max="9988" width="6.1640625" style="230" customWidth="1"/>
    <col min="9989" max="9992" width="4.33203125" style="230" customWidth="1"/>
    <col min="9993" max="9993" width="7.6640625" style="230" customWidth="1"/>
    <col min="9994" max="9994" width="7.1640625" style="230" customWidth="1"/>
    <col min="9995" max="9998" width="4.83203125" style="230" customWidth="1"/>
    <col min="9999" max="10000" width="4.6640625" style="230" customWidth="1"/>
    <col min="10001" max="10001" width="5.6640625" style="230" customWidth="1"/>
    <col min="10002" max="10002" width="6.33203125" style="230" customWidth="1"/>
    <col min="10003" max="10236" width="9.33203125" style="230"/>
    <col min="10237" max="10238" width="5.33203125" style="230" customWidth="1"/>
    <col min="10239" max="10240" width="3.6640625" style="230" customWidth="1"/>
    <col min="10241" max="10241" width="3.1640625" style="230" customWidth="1"/>
    <col min="10242" max="10243" width="4.33203125" style="230" customWidth="1"/>
    <col min="10244" max="10244" width="6.1640625" style="230" customWidth="1"/>
    <col min="10245" max="10248" width="4.33203125" style="230" customWidth="1"/>
    <col min="10249" max="10249" width="7.6640625" style="230" customWidth="1"/>
    <col min="10250" max="10250" width="7.1640625" style="230" customWidth="1"/>
    <col min="10251" max="10254" width="4.83203125" style="230" customWidth="1"/>
    <col min="10255" max="10256" width="4.6640625" style="230" customWidth="1"/>
    <col min="10257" max="10257" width="5.6640625" style="230" customWidth="1"/>
    <col min="10258" max="10258" width="6.33203125" style="230" customWidth="1"/>
    <col min="10259" max="10492" width="9.33203125" style="230"/>
    <col min="10493" max="10494" width="5.33203125" style="230" customWidth="1"/>
    <col min="10495" max="10496" width="3.6640625" style="230" customWidth="1"/>
    <col min="10497" max="10497" width="3.1640625" style="230" customWidth="1"/>
    <col min="10498" max="10499" width="4.33203125" style="230" customWidth="1"/>
    <col min="10500" max="10500" width="6.1640625" style="230" customWidth="1"/>
    <col min="10501" max="10504" width="4.33203125" style="230" customWidth="1"/>
    <col min="10505" max="10505" width="7.6640625" style="230" customWidth="1"/>
    <col min="10506" max="10506" width="7.1640625" style="230" customWidth="1"/>
    <col min="10507" max="10510" width="4.83203125" style="230" customWidth="1"/>
    <col min="10511" max="10512" width="4.6640625" style="230" customWidth="1"/>
    <col min="10513" max="10513" width="5.6640625" style="230" customWidth="1"/>
    <col min="10514" max="10514" width="6.33203125" style="230" customWidth="1"/>
    <col min="10515" max="10748" width="9.33203125" style="230"/>
    <col min="10749" max="10750" width="5.33203125" style="230" customWidth="1"/>
    <col min="10751" max="10752" width="3.6640625" style="230" customWidth="1"/>
    <col min="10753" max="10753" width="3.1640625" style="230" customWidth="1"/>
    <col min="10754" max="10755" width="4.33203125" style="230" customWidth="1"/>
    <col min="10756" max="10756" width="6.1640625" style="230" customWidth="1"/>
    <col min="10757" max="10760" width="4.33203125" style="230" customWidth="1"/>
    <col min="10761" max="10761" width="7.6640625" style="230" customWidth="1"/>
    <col min="10762" max="10762" width="7.1640625" style="230" customWidth="1"/>
    <col min="10763" max="10766" width="4.83203125" style="230" customWidth="1"/>
    <col min="10767" max="10768" width="4.6640625" style="230" customWidth="1"/>
    <col min="10769" max="10769" width="5.6640625" style="230" customWidth="1"/>
    <col min="10770" max="10770" width="6.33203125" style="230" customWidth="1"/>
    <col min="10771" max="11004" width="9.33203125" style="230"/>
    <col min="11005" max="11006" width="5.33203125" style="230" customWidth="1"/>
    <col min="11007" max="11008" width="3.6640625" style="230" customWidth="1"/>
    <col min="11009" max="11009" width="3.1640625" style="230" customWidth="1"/>
    <col min="11010" max="11011" width="4.33203125" style="230" customWidth="1"/>
    <col min="11012" max="11012" width="6.1640625" style="230" customWidth="1"/>
    <col min="11013" max="11016" width="4.33203125" style="230" customWidth="1"/>
    <col min="11017" max="11017" width="7.6640625" style="230" customWidth="1"/>
    <col min="11018" max="11018" width="7.1640625" style="230" customWidth="1"/>
    <col min="11019" max="11022" width="4.83203125" style="230" customWidth="1"/>
    <col min="11023" max="11024" width="4.6640625" style="230" customWidth="1"/>
    <col min="11025" max="11025" width="5.6640625" style="230" customWidth="1"/>
    <col min="11026" max="11026" width="6.33203125" style="230" customWidth="1"/>
    <col min="11027" max="11260" width="9.33203125" style="230"/>
    <col min="11261" max="11262" width="5.33203125" style="230" customWidth="1"/>
    <col min="11263" max="11264" width="3.6640625" style="230" customWidth="1"/>
    <col min="11265" max="11265" width="3.1640625" style="230" customWidth="1"/>
    <col min="11266" max="11267" width="4.33203125" style="230" customWidth="1"/>
    <col min="11268" max="11268" width="6.1640625" style="230" customWidth="1"/>
    <col min="11269" max="11272" width="4.33203125" style="230" customWidth="1"/>
    <col min="11273" max="11273" width="7.6640625" style="230" customWidth="1"/>
    <col min="11274" max="11274" width="7.1640625" style="230" customWidth="1"/>
    <col min="11275" max="11278" width="4.83203125" style="230" customWidth="1"/>
    <col min="11279" max="11280" width="4.6640625" style="230" customWidth="1"/>
    <col min="11281" max="11281" width="5.6640625" style="230" customWidth="1"/>
    <col min="11282" max="11282" width="6.33203125" style="230" customWidth="1"/>
    <col min="11283" max="11516" width="9.33203125" style="230"/>
    <col min="11517" max="11518" width="5.33203125" style="230" customWidth="1"/>
    <col min="11519" max="11520" width="3.6640625" style="230" customWidth="1"/>
    <col min="11521" max="11521" width="3.1640625" style="230" customWidth="1"/>
    <col min="11522" max="11523" width="4.33203125" style="230" customWidth="1"/>
    <col min="11524" max="11524" width="6.1640625" style="230" customWidth="1"/>
    <col min="11525" max="11528" width="4.33203125" style="230" customWidth="1"/>
    <col min="11529" max="11529" width="7.6640625" style="230" customWidth="1"/>
    <col min="11530" max="11530" width="7.1640625" style="230" customWidth="1"/>
    <col min="11531" max="11534" width="4.83203125" style="230" customWidth="1"/>
    <col min="11535" max="11536" width="4.6640625" style="230" customWidth="1"/>
    <col min="11537" max="11537" width="5.6640625" style="230" customWidth="1"/>
    <col min="11538" max="11538" width="6.33203125" style="230" customWidth="1"/>
    <col min="11539" max="11772" width="9.33203125" style="230"/>
    <col min="11773" max="11774" width="5.33203125" style="230" customWidth="1"/>
    <col min="11775" max="11776" width="3.6640625" style="230" customWidth="1"/>
    <col min="11777" max="11777" width="3.1640625" style="230" customWidth="1"/>
    <col min="11778" max="11779" width="4.33203125" style="230" customWidth="1"/>
    <col min="11780" max="11780" width="6.1640625" style="230" customWidth="1"/>
    <col min="11781" max="11784" width="4.33203125" style="230" customWidth="1"/>
    <col min="11785" max="11785" width="7.6640625" style="230" customWidth="1"/>
    <col min="11786" max="11786" width="7.1640625" style="230" customWidth="1"/>
    <col min="11787" max="11790" width="4.83203125" style="230" customWidth="1"/>
    <col min="11791" max="11792" width="4.6640625" style="230" customWidth="1"/>
    <col min="11793" max="11793" width="5.6640625" style="230" customWidth="1"/>
    <col min="11794" max="11794" width="6.33203125" style="230" customWidth="1"/>
    <col min="11795" max="12028" width="9.33203125" style="230"/>
    <col min="12029" max="12030" width="5.33203125" style="230" customWidth="1"/>
    <col min="12031" max="12032" width="3.6640625" style="230" customWidth="1"/>
    <col min="12033" max="12033" width="3.1640625" style="230" customWidth="1"/>
    <col min="12034" max="12035" width="4.33203125" style="230" customWidth="1"/>
    <col min="12036" max="12036" width="6.1640625" style="230" customWidth="1"/>
    <col min="12037" max="12040" width="4.33203125" style="230" customWidth="1"/>
    <col min="12041" max="12041" width="7.6640625" style="230" customWidth="1"/>
    <col min="12042" max="12042" width="7.1640625" style="230" customWidth="1"/>
    <col min="12043" max="12046" width="4.83203125" style="230" customWidth="1"/>
    <col min="12047" max="12048" width="4.6640625" style="230" customWidth="1"/>
    <col min="12049" max="12049" width="5.6640625" style="230" customWidth="1"/>
    <col min="12050" max="12050" width="6.33203125" style="230" customWidth="1"/>
    <col min="12051" max="12284" width="9.33203125" style="230"/>
    <col min="12285" max="12286" width="5.33203125" style="230" customWidth="1"/>
    <col min="12287" max="12288" width="3.6640625" style="230" customWidth="1"/>
    <col min="12289" max="12289" width="3.1640625" style="230" customWidth="1"/>
    <col min="12290" max="12291" width="4.33203125" style="230" customWidth="1"/>
    <col min="12292" max="12292" width="6.1640625" style="230" customWidth="1"/>
    <col min="12293" max="12296" width="4.33203125" style="230" customWidth="1"/>
    <col min="12297" max="12297" width="7.6640625" style="230" customWidth="1"/>
    <col min="12298" max="12298" width="7.1640625" style="230" customWidth="1"/>
    <col min="12299" max="12302" width="4.83203125" style="230" customWidth="1"/>
    <col min="12303" max="12304" width="4.6640625" style="230" customWidth="1"/>
    <col min="12305" max="12305" width="5.6640625" style="230" customWidth="1"/>
    <col min="12306" max="12306" width="6.33203125" style="230" customWidth="1"/>
    <col min="12307" max="12540" width="9.33203125" style="230"/>
    <col min="12541" max="12542" width="5.33203125" style="230" customWidth="1"/>
    <col min="12543" max="12544" width="3.6640625" style="230" customWidth="1"/>
    <col min="12545" max="12545" width="3.1640625" style="230" customWidth="1"/>
    <col min="12546" max="12547" width="4.33203125" style="230" customWidth="1"/>
    <col min="12548" max="12548" width="6.1640625" style="230" customWidth="1"/>
    <col min="12549" max="12552" width="4.33203125" style="230" customWidth="1"/>
    <col min="12553" max="12553" width="7.6640625" style="230" customWidth="1"/>
    <col min="12554" max="12554" width="7.1640625" style="230" customWidth="1"/>
    <col min="12555" max="12558" width="4.83203125" style="230" customWidth="1"/>
    <col min="12559" max="12560" width="4.6640625" style="230" customWidth="1"/>
    <col min="12561" max="12561" width="5.6640625" style="230" customWidth="1"/>
    <col min="12562" max="12562" width="6.33203125" style="230" customWidth="1"/>
    <col min="12563" max="12796" width="9.33203125" style="230"/>
    <col min="12797" max="12798" width="5.33203125" style="230" customWidth="1"/>
    <col min="12799" max="12800" width="3.6640625" style="230" customWidth="1"/>
    <col min="12801" max="12801" width="3.1640625" style="230" customWidth="1"/>
    <col min="12802" max="12803" width="4.33203125" style="230" customWidth="1"/>
    <col min="12804" max="12804" width="6.1640625" style="230" customWidth="1"/>
    <col min="12805" max="12808" width="4.33203125" style="230" customWidth="1"/>
    <col min="12809" max="12809" width="7.6640625" style="230" customWidth="1"/>
    <col min="12810" max="12810" width="7.1640625" style="230" customWidth="1"/>
    <col min="12811" max="12814" width="4.83203125" style="230" customWidth="1"/>
    <col min="12815" max="12816" width="4.6640625" style="230" customWidth="1"/>
    <col min="12817" max="12817" width="5.6640625" style="230" customWidth="1"/>
    <col min="12818" max="12818" width="6.33203125" style="230" customWidth="1"/>
    <col min="12819" max="13052" width="9.33203125" style="230"/>
    <col min="13053" max="13054" width="5.33203125" style="230" customWidth="1"/>
    <col min="13055" max="13056" width="3.6640625" style="230" customWidth="1"/>
    <col min="13057" max="13057" width="3.1640625" style="230" customWidth="1"/>
    <col min="13058" max="13059" width="4.33203125" style="230" customWidth="1"/>
    <col min="13060" max="13060" width="6.1640625" style="230" customWidth="1"/>
    <col min="13061" max="13064" width="4.33203125" style="230" customWidth="1"/>
    <col min="13065" max="13065" width="7.6640625" style="230" customWidth="1"/>
    <col min="13066" max="13066" width="7.1640625" style="230" customWidth="1"/>
    <col min="13067" max="13070" width="4.83203125" style="230" customWidth="1"/>
    <col min="13071" max="13072" width="4.6640625" style="230" customWidth="1"/>
    <col min="13073" max="13073" width="5.6640625" style="230" customWidth="1"/>
    <col min="13074" max="13074" width="6.33203125" style="230" customWidth="1"/>
    <col min="13075" max="13308" width="9.33203125" style="230"/>
    <col min="13309" max="13310" width="5.33203125" style="230" customWidth="1"/>
    <col min="13311" max="13312" width="3.6640625" style="230" customWidth="1"/>
    <col min="13313" max="13313" width="3.1640625" style="230" customWidth="1"/>
    <col min="13314" max="13315" width="4.33203125" style="230" customWidth="1"/>
    <col min="13316" max="13316" width="6.1640625" style="230" customWidth="1"/>
    <col min="13317" max="13320" width="4.33203125" style="230" customWidth="1"/>
    <col min="13321" max="13321" width="7.6640625" style="230" customWidth="1"/>
    <col min="13322" max="13322" width="7.1640625" style="230" customWidth="1"/>
    <col min="13323" max="13326" width="4.83203125" style="230" customWidth="1"/>
    <col min="13327" max="13328" width="4.6640625" style="230" customWidth="1"/>
    <col min="13329" max="13329" width="5.6640625" style="230" customWidth="1"/>
    <col min="13330" max="13330" width="6.33203125" style="230" customWidth="1"/>
    <col min="13331" max="13564" width="9.33203125" style="230"/>
    <col min="13565" max="13566" width="5.33203125" style="230" customWidth="1"/>
    <col min="13567" max="13568" width="3.6640625" style="230" customWidth="1"/>
    <col min="13569" max="13569" width="3.1640625" style="230" customWidth="1"/>
    <col min="13570" max="13571" width="4.33203125" style="230" customWidth="1"/>
    <col min="13572" max="13572" width="6.1640625" style="230" customWidth="1"/>
    <col min="13573" max="13576" width="4.33203125" style="230" customWidth="1"/>
    <col min="13577" max="13577" width="7.6640625" style="230" customWidth="1"/>
    <col min="13578" max="13578" width="7.1640625" style="230" customWidth="1"/>
    <col min="13579" max="13582" width="4.83203125" style="230" customWidth="1"/>
    <col min="13583" max="13584" width="4.6640625" style="230" customWidth="1"/>
    <col min="13585" max="13585" width="5.6640625" style="230" customWidth="1"/>
    <col min="13586" max="13586" width="6.33203125" style="230" customWidth="1"/>
    <col min="13587" max="13820" width="9.33203125" style="230"/>
    <col min="13821" max="13822" width="5.33203125" style="230" customWidth="1"/>
    <col min="13823" max="13824" width="3.6640625" style="230" customWidth="1"/>
    <col min="13825" max="13825" width="3.1640625" style="230" customWidth="1"/>
    <col min="13826" max="13827" width="4.33203125" style="230" customWidth="1"/>
    <col min="13828" max="13828" width="6.1640625" style="230" customWidth="1"/>
    <col min="13829" max="13832" width="4.33203125" style="230" customWidth="1"/>
    <col min="13833" max="13833" width="7.6640625" style="230" customWidth="1"/>
    <col min="13834" max="13834" width="7.1640625" style="230" customWidth="1"/>
    <col min="13835" max="13838" width="4.83203125" style="230" customWidth="1"/>
    <col min="13839" max="13840" width="4.6640625" style="230" customWidth="1"/>
    <col min="13841" max="13841" width="5.6640625" style="230" customWidth="1"/>
    <col min="13842" max="13842" width="6.33203125" style="230" customWidth="1"/>
    <col min="13843" max="14076" width="9.33203125" style="230"/>
    <col min="14077" max="14078" width="5.33203125" style="230" customWidth="1"/>
    <col min="14079" max="14080" width="3.6640625" style="230" customWidth="1"/>
    <col min="14081" max="14081" width="3.1640625" style="230" customWidth="1"/>
    <col min="14082" max="14083" width="4.33203125" style="230" customWidth="1"/>
    <col min="14084" max="14084" width="6.1640625" style="230" customWidth="1"/>
    <col min="14085" max="14088" width="4.33203125" style="230" customWidth="1"/>
    <col min="14089" max="14089" width="7.6640625" style="230" customWidth="1"/>
    <col min="14090" max="14090" width="7.1640625" style="230" customWidth="1"/>
    <col min="14091" max="14094" width="4.83203125" style="230" customWidth="1"/>
    <col min="14095" max="14096" width="4.6640625" style="230" customWidth="1"/>
    <col min="14097" max="14097" width="5.6640625" style="230" customWidth="1"/>
    <col min="14098" max="14098" width="6.33203125" style="230" customWidth="1"/>
    <col min="14099" max="14332" width="9.33203125" style="230"/>
    <col min="14333" max="14334" width="5.33203125" style="230" customWidth="1"/>
    <col min="14335" max="14336" width="3.6640625" style="230" customWidth="1"/>
    <col min="14337" max="14337" width="3.1640625" style="230" customWidth="1"/>
    <col min="14338" max="14339" width="4.33203125" style="230" customWidth="1"/>
    <col min="14340" max="14340" width="6.1640625" style="230" customWidth="1"/>
    <col min="14341" max="14344" width="4.33203125" style="230" customWidth="1"/>
    <col min="14345" max="14345" width="7.6640625" style="230" customWidth="1"/>
    <col min="14346" max="14346" width="7.1640625" style="230" customWidth="1"/>
    <col min="14347" max="14350" width="4.83203125" style="230" customWidth="1"/>
    <col min="14351" max="14352" width="4.6640625" style="230" customWidth="1"/>
    <col min="14353" max="14353" width="5.6640625" style="230" customWidth="1"/>
    <col min="14354" max="14354" width="6.33203125" style="230" customWidth="1"/>
    <col min="14355" max="14588" width="9.33203125" style="230"/>
    <col min="14589" max="14590" width="5.33203125" style="230" customWidth="1"/>
    <col min="14591" max="14592" width="3.6640625" style="230" customWidth="1"/>
    <col min="14593" max="14593" width="3.1640625" style="230" customWidth="1"/>
    <col min="14594" max="14595" width="4.33203125" style="230" customWidth="1"/>
    <col min="14596" max="14596" width="6.1640625" style="230" customWidth="1"/>
    <col min="14597" max="14600" width="4.33203125" style="230" customWidth="1"/>
    <col min="14601" max="14601" width="7.6640625" style="230" customWidth="1"/>
    <col min="14602" max="14602" width="7.1640625" style="230" customWidth="1"/>
    <col min="14603" max="14606" width="4.83203125" style="230" customWidth="1"/>
    <col min="14607" max="14608" width="4.6640625" style="230" customWidth="1"/>
    <col min="14609" max="14609" width="5.6640625" style="230" customWidth="1"/>
    <col min="14610" max="14610" width="6.33203125" style="230" customWidth="1"/>
    <col min="14611" max="14844" width="9.33203125" style="230"/>
    <col min="14845" max="14846" width="5.33203125" style="230" customWidth="1"/>
    <col min="14847" max="14848" width="3.6640625" style="230" customWidth="1"/>
    <col min="14849" max="14849" width="3.1640625" style="230" customWidth="1"/>
    <col min="14850" max="14851" width="4.33203125" style="230" customWidth="1"/>
    <col min="14852" max="14852" width="6.1640625" style="230" customWidth="1"/>
    <col min="14853" max="14856" width="4.33203125" style="230" customWidth="1"/>
    <col min="14857" max="14857" width="7.6640625" style="230" customWidth="1"/>
    <col min="14858" max="14858" width="7.1640625" style="230" customWidth="1"/>
    <col min="14859" max="14862" width="4.83203125" style="230" customWidth="1"/>
    <col min="14863" max="14864" width="4.6640625" style="230" customWidth="1"/>
    <col min="14865" max="14865" width="5.6640625" style="230" customWidth="1"/>
    <col min="14866" max="14866" width="6.33203125" style="230" customWidth="1"/>
    <col min="14867" max="15100" width="9.33203125" style="230"/>
    <col min="15101" max="15102" width="5.33203125" style="230" customWidth="1"/>
    <col min="15103" max="15104" width="3.6640625" style="230" customWidth="1"/>
    <col min="15105" max="15105" width="3.1640625" style="230" customWidth="1"/>
    <col min="15106" max="15107" width="4.33203125" style="230" customWidth="1"/>
    <col min="15108" max="15108" width="6.1640625" style="230" customWidth="1"/>
    <col min="15109" max="15112" width="4.33203125" style="230" customWidth="1"/>
    <col min="15113" max="15113" width="7.6640625" style="230" customWidth="1"/>
    <col min="15114" max="15114" width="7.1640625" style="230" customWidth="1"/>
    <col min="15115" max="15118" width="4.83203125" style="230" customWidth="1"/>
    <col min="15119" max="15120" width="4.6640625" style="230" customWidth="1"/>
    <col min="15121" max="15121" width="5.6640625" style="230" customWidth="1"/>
    <col min="15122" max="15122" width="6.33203125" style="230" customWidth="1"/>
    <col min="15123" max="15356" width="9.33203125" style="230"/>
    <col min="15357" max="15358" width="5.33203125" style="230" customWidth="1"/>
    <col min="15359" max="15360" width="3.6640625" style="230" customWidth="1"/>
    <col min="15361" max="15361" width="3.1640625" style="230" customWidth="1"/>
    <col min="15362" max="15363" width="4.33203125" style="230" customWidth="1"/>
    <col min="15364" max="15364" width="6.1640625" style="230" customWidth="1"/>
    <col min="15365" max="15368" width="4.33203125" style="230" customWidth="1"/>
    <col min="15369" max="15369" width="7.6640625" style="230" customWidth="1"/>
    <col min="15370" max="15370" width="7.1640625" style="230" customWidth="1"/>
    <col min="15371" max="15374" width="4.83203125" style="230" customWidth="1"/>
    <col min="15375" max="15376" width="4.6640625" style="230" customWidth="1"/>
    <col min="15377" max="15377" width="5.6640625" style="230" customWidth="1"/>
    <col min="15378" max="15378" width="6.33203125" style="230" customWidth="1"/>
    <col min="15379" max="15612" width="9.33203125" style="230"/>
    <col min="15613" max="15614" width="5.33203125" style="230" customWidth="1"/>
    <col min="15615" max="15616" width="3.6640625" style="230" customWidth="1"/>
    <col min="15617" max="15617" width="3.1640625" style="230" customWidth="1"/>
    <col min="15618" max="15619" width="4.33203125" style="230" customWidth="1"/>
    <col min="15620" max="15620" width="6.1640625" style="230" customWidth="1"/>
    <col min="15621" max="15624" width="4.33203125" style="230" customWidth="1"/>
    <col min="15625" max="15625" width="7.6640625" style="230" customWidth="1"/>
    <col min="15626" max="15626" width="7.1640625" style="230" customWidth="1"/>
    <col min="15627" max="15630" width="4.83203125" style="230" customWidth="1"/>
    <col min="15631" max="15632" width="4.6640625" style="230" customWidth="1"/>
    <col min="15633" max="15633" width="5.6640625" style="230" customWidth="1"/>
    <col min="15634" max="15634" width="6.33203125" style="230" customWidth="1"/>
    <col min="15635" max="15868" width="9.33203125" style="230"/>
    <col min="15869" max="15870" width="5.33203125" style="230" customWidth="1"/>
    <col min="15871" max="15872" width="3.6640625" style="230" customWidth="1"/>
    <col min="15873" max="15873" width="3.1640625" style="230" customWidth="1"/>
    <col min="15874" max="15875" width="4.33203125" style="230" customWidth="1"/>
    <col min="15876" max="15876" width="6.1640625" style="230" customWidth="1"/>
    <col min="15877" max="15880" width="4.33203125" style="230" customWidth="1"/>
    <col min="15881" max="15881" width="7.6640625" style="230" customWidth="1"/>
    <col min="15882" max="15882" width="7.1640625" style="230" customWidth="1"/>
    <col min="15883" max="15886" width="4.83203125" style="230" customWidth="1"/>
    <col min="15887" max="15888" width="4.6640625" style="230" customWidth="1"/>
    <col min="15889" max="15889" width="5.6640625" style="230" customWidth="1"/>
    <col min="15890" max="15890" width="6.33203125" style="230" customWidth="1"/>
    <col min="15891" max="16124" width="9.33203125" style="230"/>
    <col min="16125" max="16126" width="5.33203125" style="230" customWidth="1"/>
    <col min="16127" max="16128" width="3.6640625" style="230" customWidth="1"/>
    <col min="16129" max="16129" width="3.1640625" style="230" customWidth="1"/>
    <col min="16130" max="16131" width="4.33203125" style="230" customWidth="1"/>
    <col min="16132" max="16132" width="6.1640625" style="230" customWidth="1"/>
    <col min="16133" max="16136" width="4.33203125" style="230" customWidth="1"/>
    <col min="16137" max="16137" width="7.6640625" style="230" customWidth="1"/>
    <col min="16138" max="16138" width="7.1640625" style="230" customWidth="1"/>
    <col min="16139" max="16142" width="4.83203125" style="230" customWidth="1"/>
    <col min="16143" max="16144" width="4.6640625" style="230" customWidth="1"/>
    <col min="16145" max="16145" width="5.6640625" style="230" customWidth="1"/>
    <col min="16146" max="16146" width="6.33203125" style="230" customWidth="1"/>
    <col min="16147" max="16384" width="9.33203125" style="230"/>
  </cols>
  <sheetData>
    <row r="1" spans="1:23" ht="19.899999999999999" customHeight="1" thickBot="1">
      <c r="A1" s="1693" t="s">
        <v>585</v>
      </c>
      <c r="B1" s="1693"/>
      <c r="C1" s="1693"/>
      <c r="D1" s="1693"/>
      <c r="E1" s="1693"/>
      <c r="F1" s="1693"/>
      <c r="G1" s="1693"/>
      <c r="H1" s="1693"/>
      <c r="I1" s="1693"/>
      <c r="J1" s="1693"/>
      <c r="K1" s="1693"/>
      <c r="L1" s="1693"/>
      <c r="M1" s="1693"/>
      <c r="N1" s="1693"/>
      <c r="O1" s="1693"/>
      <c r="P1" s="1693"/>
      <c r="Q1" s="1693"/>
      <c r="R1" s="1693"/>
      <c r="S1" s="1693"/>
      <c r="T1" s="1693"/>
      <c r="U1" s="1693"/>
      <c r="V1" s="1694"/>
      <c r="W1" s="1694"/>
    </row>
    <row r="2" spans="1:23" ht="24.6" customHeight="1" thickBot="1">
      <c r="A2" s="1695" t="s">
        <v>589</v>
      </c>
      <c r="B2" s="1696"/>
      <c r="C2" s="1699" t="s">
        <v>509</v>
      </c>
      <c r="D2" s="1700"/>
      <c r="E2" s="1701"/>
      <c r="F2" s="1705" t="s">
        <v>361</v>
      </c>
      <c r="G2" s="1706"/>
      <c r="H2" s="1707"/>
      <c r="I2" s="1705" t="s">
        <v>590</v>
      </c>
      <c r="J2" s="1706"/>
      <c r="K2" s="1706"/>
      <c r="L2" s="1706"/>
      <c r="M2" s="1706"/>
      <c r="N2" s="1706"/>
      <c r="O2" s="1707"/>
      <c r="P2" s="1705" t="s">
        <v>595</v>
      </c>
      <c r="Q2" s="1706"/>
      <c r="R2" s="1706"/>
      <c r="S2" s="1706"/>
      <c r="T2" s="1707"/>
      <c r="U2" s="1708" t="s">
        <v>599</v>
      </c>
      <c r="V2" s="1710" t="s">
        <v>251</v>
      </c>
      <c r="W2" s="1712" t="s">
        <v>600</v>
      </c>
    </row>
    <row r="3" spans="1:23" ht="75" customHeight="1" thickBot="1">
      <c r="A3" s="1697"/>
      <c r="B3" s="1698"/>
      <c r="C3" s="1702"/>
      <c r="D3" s="1703"/>
      <c r="E3" s="1704"/>
      <c r="F3" s="509" t="s">
        <v>557</v>
      </c>
      <c r="G3" s="510" t="s">
        <v>558</v>
      </c>
      <c r="H3" s="511" t="s">
        <v>287</v>
      </c>
      <c r="I3" s="509" t="s">
        <v>591</v>
      </c>
      <c r="J3" s="512" t="s">
        <v>592</v>
      </c>
      <c r="K3" s="512" t="s">
        <v>593</v>
      </c>
      <c r="L3" s="513" t="s">
        <v>594</v>
      </c>
      <c r="M3" s="1714" t="s">
        <v>210</v>
      </c>
      <c r="N3" s="1715"/>
      <c r="O3" s="514" t="s">
        <v>251</v>
      </c>
      <c r="P3" s="509" t="s">
        <v>596</v>
      </c>
      <c r="Q3" s="512" t="s">
        <v>597</v>
      </c>
      <c r="R3" s="512" t="s">
        <v>598</v>
      </c>
      <c r="S3" s="515" t="s">
        <v>210</v>
      </c>
      <c r="T3" s="516" t="s">
        <v>251</v>
      </c>
      <c r="U3" s="1709"/>
      <c r="V3" s="1711"/>
      <c r="W3" s="1713"/>
    </row>
    <row r="4" spans="1:23" s="240" customFormat="1" ht="15.95" customHeight="1" thickTop="1">
      <c r="A4" s="1675" t="s">
        <v>751</v>
      </c>
      <c r="B4" s="1676"/>
      <c r="C4" s="1681" t="s">
        <v>253</v>
      </c>
      <c r="D4" s="1682"/>
      <c r="E4" s="1683"/>
      <c r="F4" s="231">
        <v>33</v>
      </c>
      <c r="G4" s="232">
        <v>54</v>
      </c>
      <c r="H4" s="559">
        <f>SUM(F4:G4)</f>
        <v>87</v>
      </c>
      <c r="I4" s="233">
        <v>43</v>
      </c>
      <c r="J4" s="232">
        <v>36</v>
      </c>
      <c r="K4" s="232">
        <v>8</v>
      </c>
      <c r="L4" s="234"/>
      <c r="M4" s="1716">
        <f>SUM(I4:L4)</f>
        <v>87</v>
      </c>
      <c r="N4" s="1717"/>
      <c r="O4" s="595">
        <f t="shared" ref="O4:O28" si="0">M4/H4*100</f>
        <v>100</v>
      </c>
      <c r="P4" s="237"/>
      <c r="Q4" s="238"/>
      <c r="R4" s="238"/>
      <c r="S4" s="594">
        <f>SUM(P4:R4)</f>
        <v>0</v>
      </c>
      <c r="T4" s="595">
        <f t="shared" ref="T4:T18" si="1">S4/H4*100</f>
        <v>0</v>
      </c>
      <c r="U4" s="235"/>
      <c r="V4" s="236"/>
      <c r="W4" s="239">
        <v>4.4000000000000004</v>
      </c>
    </row>
    <row r="5" spans="1:23" s="240" customFormat="1" ht="15.95" customHeight="1">
      <c r="A5" s="1677"/>
      <c r="B5" s="1678"/>
      <c r="C5" s="1684" t="s">
        <v>254</v>
      </c>
      <c r="D5" s="1685"/>
      <c r="E5" s="1686"/>
      <c r="F5" s="241">
        <v>37</v>
      </c>
      <c r="G5" s="242">
        <v>34</v>
      </c>
      <c r="H5" s="559">
        <f t="shared" ref="H5" si="2">SUM(F5:G5)</f>
        <v>71</v>
      </c>
      <c r="I5" s="243">
        <v>31</v>
      </c>
      <c r="J5" s="242">
        <v>29</v>
      </c>
      <c r="K5" s="242">
        <v>11</v>
      </c>
      <c r="L5" s="244"/>
      <c r="M5" s="1718">
        <f>SUM(I5:L5)</f>
        <v>71</v>
      </c>
      <c r="N5" s="1719"/>
      <c r="O5" s="595">
        <f t="shared" si="0"/>
        <v>100</v>
      </c>
      <c r="P5" s="245"/>
      <c r="Q5" s="246"/>
      <c r="R5" s="246"/>
      <c r="S5" s="564">
        <f t="shared" ref="S5:S7" si="3">SUM(P5:R5)</f>
        <v>0</v>
      </c>
      <c r="T5" s="595">
        <f t="shared" si="1"/>
        <v>0</v>
      </c>
      <c r="U5" s="235"/>
      <c r="V5" s="236"/>
      <c r="W5" s="239">
        <v>4.28</v>
      </c>
    </row>
    <row r="6" spans="1:23" s="240" customFormat="1" ht="15.95" customHeight="1">
      <c r="A6" s="1677"/>
      <c r="B6" s="1678"/>
      <c r="C6" s="1684" t="s">
        <v>255</v>
      </c>
      <c r="D6" s="1685"/>
      <c r="E6" s="1686"/>
      <c r="F6" s="241">
        <v>19</v>
      </c>
      <c r="G6" s="242">
        <v>36</v>
      </c>
      <c r="H6" s="559">
        <f>SUM(F6:G6)</f>
        <v>55</v>
      </c>
      <c r="I6" s="243">
        <v>31</v>
      </c>
      <c r="J6" s="242">
        <v>18</v>
      </c>
      <c r="K6" s="242">
        <v>6</v>
      </c>
      <c r="L6" s="244"/>
      <c r="M6" s="1718">
        <f>SUM(I6:L6)</f>
        <v>55</v>
      </c>
      <c r="N6" s="1719"/>
      <c r="O6" s="595">
        <f t="shared" si="0"/>
        <v>100</v>
      </c>
      <c r="P6" s="245"/>
      <c r="Q6" s="246"/>
      <c r="R6" s="246"/>
      <c r="S6" s="564">
        <f t="shared" si="3"/>
        <v>0</v>
      </c>
      <c r="T6" s="595">
        <f t="shared" si="1"/>
        <v>0</v>
      </c>
      <c r="U6" s="235"/>
      <c r="V6" s="236"/>
      <c r="W6" s="239">
        <v>4.45</v>
      </c>
    </row>
    <row r="7" spans="1:23" s="240" customFormat="1" ht="15.95" customHeight="1" thickBot="1">
      <c r="A7" s="1677"/>
      <c r="B7" s="1678"/>
      <c r="C7" s="1687" t="s">
        <v>256</v>
      </c>
      <c r="D7" s="1688"/>
      <c r="E7" s="1689"/>
      <c r="F7" s="1016">
        <v>23</v>
      </c>
      <c r="G7" s="1017">
        <v>51</v>
      </c>
      <c r="H7" s="1018">
        <f>SUM(F7:G7)</f>
        <v>74</v>
      </c>
      <c r="I7" s="1019">
        <v>41</v>
      </c>
      <c r="J7" s="1017">
        <v>24</v>
      </c>
      <c r="K7" s="1017">
        <v>8</v>
      </c>
      <c r="L7" s="1020">
        <v>1</v>
      </c>
      <c r="M7" s="1720">
        <f>SUM(I7:L7)</f>
        <v>74</v>
      </c>
      <c r="N7" s="1721"/>
      <c r="O7" s="1014">
        <f t="shared" si="0"/>
        <v>100</v>
      </c>
      <c r="P7" s="1021"/>
      <c r="Q7" s="1022"/>
      <c r="R7" s="1022"/>
      <c r="S7" s="1023">
        <f t="shared" si="3"/>
        <v>0</v>
      </c>
      <c r="T7" s="1014">
        <f t="shared" si="1"/>
        <v>0</v>
      </c>
      <c r="U7" s="1024"/>
      <c r="V7" s="1025"/>
      <c r="W7" s="1026">
        <v>4.42</v>
      </c>
    </row>
    <row r="8" spans="1:23" s="240" customFormat="1" ht="20.100000000000001" customHeight="1" thickBot="1">
      <c r="A8" s="1679"/>
      <c r="B8" s="1680"/>
      <c r="C8" s="1690"/>
      <c r="D8" s="1691"/>
      <c r="E8" s="1692"/>
      <c r="F8" s="561">
        <f>SUM(F4:F7)</f>
        <v>112</v>
      </c>
      <c r="G8" s="560">
        <f t="shared" ref="G8" si="4">SUM(G4:G7)</f>
        <v>175</v>
      </c>
      <c r="H8" s="563">
        <f>SUM(H4:H7)</f>
        <v>287</v>
      </c>
      <c r="I8" s="561">
        <f>SUM(I4:I7)</f>
        <v>146</v>
      </c>
      <c r="J8" s="562">
        <f t="shared" ref="J8" si="5">SUM(J4:J7)</f>
        <v>107</v>
      </c>
      <c r="K8" s="562">
        <f>SUM(K4:K7)</f>
        <v>33</v>
      </c>
      <c r="L8" s="674">
        <f t="shared" ref="L8" si="6">SUM(L4:L7)</f>
        <v>1</v>
      </c>
      <c r="M8" s="1722">
        <v>287</v>
      </c>
      <c r="N8" s="1723"/>
      <c r="O8" s="1015">
        <f t="shared" si="0"/>
        <v>100</v>
      </c>
      <c r="P8" s="597">
        <f>SUM(P4:P7)</f>
        <v>0</v>
      </c>
      <c r="Q8" s="598">
        <f t="shared" ref="Q8" si="7">SUM(Q4:Q7)</f>
        <v>0</v>
      </c>
      <c r="R8" s="599">
        <f t="shared" ref="R8" si="8">SUM(R4:R7)</f>
        <v>0</v>
      </c>
      <c r="S8" s="597">
        <f t="shared" ref="S8" si="9">SUM(S4:S7)</f>
        <v>0</v>
      </c>
      <c r="T8" s="1027">
        <f t="shared" si="1"/>
        <v>0</v>
      </c>
      <c r="U8" s="1009"/>
      <c r="V8" s="247"/>
      <c r="W8" s="248">
        <v>4.3899999999999997</v>
      </c>
    </row>
    <row r="9" spans="1:23" s="240" customFormat="1" ht="15.95" customHeight="1">
      <c r="A9" s="1724" t="s">
        <v>752</v>
      </c>
      <c r="B9" s="1725"/>
      <c r="C9" s="1681" t="s">
        <v>253</v>
      </c>
      <c r="D9" s="1682"/>
      <c r="E9" s="1683"/>
      <c r="F9" s="231">
        <v>18</v>
      </c>
      <c r="G9" s="232">
        <v>26</v>
      </c>
      <c r="H9" s="559">
        <f>SUM(F9:G9)</f>
        <v>44</v>
      </c>
      <c r="I9" s="233">
        <v>13</v>
      </c>
      <c r="J9" s="232">
        <v>26</v>
      </c>
      <c r="K9" s="232">
        <v>5</v>
      </c>
      <c r="L9" s="234"/>
      <c r="M9" s="1769">
        <f>SUM(I9:L9)</f>
        <v>44</v>
      </c>
      <c r="N9" s="1770"/>
      <c r="O9" s="595">
        <f t="shared" si="0"/>
        <v>100</v>
      </c>
      <c r="P9" s="237"/>
      <c r="Q9" s="238"/>
      <c r="R9" s="238"/>
      <c r="S9" s="594">
        <f>SUM(P9:R9)</f>
        <v>0</v>
      </c>
      <c r="T9" s="595">
        <f t="shared" si="1"/>
        <v>0</v>
      </c>
      <c r="U9" s="235"/>
      <c r="V9" s="236"/>
      <c r="W9" s="239">
        <v>4.18</v>
      </c>
    </row>
    <row r="10" spans="1:23" s="240" customFormat="1" ht="15.95" customHeight="1">
      <c r="A10" s="1677"/>
      <c r="B10" s="1678"/>
      <c r="C10" s="1684" t="s">
        <v>254</v>
      </c>
      <c r="D10" s="1685"/>
      <c r="E10" s="1686"/>
      <c r="F10" s="241">
        <v>9</v>
      </c>
      <c r="G10" s="242">
        <v>32</v>
      </c>
      <c r="H10" s="559">
        <f t="shared" ref="H10:H11" si="10">SUM(F10:G10)</f>
        <v>41</v>
      </c>
      <c r="I10" s="243">
        <v>13</v>
      </c>
      <c r="J10" s="242">
        <v>15</v>
      </c>
      <c r="K10" s="242">
        <v>8</v>
      </c>
      <c r="L10" s="244">
        <v>5</v>
      </c>
      <c r="M10" s="1718">
        <f>SUM(I10:L10)</f>
        <v>41</v>
      </c>
      <c r="N10" s="1719"/>
      <c r="O10" s="595">
        <f t="shared" si="0"/>
        <v>100</v>
      </c>
      <c r="P10" s="237"/>
      <c r="Q10" s="238"/>
      <c r="R10" s="238"/>
      <c r="S10" s="564">
        <f t="shared" ref="S10:S12" si="11">SUM(P10:R10)</f>
        <v>0</v>
      </c>
      <c r="T10" s="595">
        <f t="shared" si="1"/>
        <v>0</v>
      </c>
      <c r="U10" s="235"/>
      <c r="V10" s="236"/>
      <c r="W10" s="239">
        <v>3.88</v>
      </c>
    </row>
    <row r="11" spans="1:23" s="240" customFormat="1" ht="15.95" customHeight="1">
      <c r="A11" s="1677"/>
      <c r="B11" s="1678"/>
      <c r="C11" s="1684" t="s">
        <v>255</v>
      </c>
      <c r="D11" s="1685"/>
      <c r="E11" s="1686"/>
      <c r="F11" s="241">
        <v>12</v>
      </c>
      <c r="G11" s="242">
        <v>24</v>
      </c>
      <c r="H11" s="559">
        <f t="shared" si="10"/>
        <v>36</v>
      </c>
      <c r="I11" s="243">
        <v>7</v>
      </c>
      <c r="J11" s="242">
        <v>23</v>
      </c>
      <c r="K11" s="242">
        <v>6</v>
      </c>
      <c r="L11" s="244"/>
      <c r="M11" s="1718">
        <f>SUM(I11:L11)</f>
        <v>36</v>
      </c>
      <c r="N11" s="1719"/>
      <c r="O11" s="595">
        <f t="shared" si="0"/>
        <v>100</v>
      </c>
      <c r="P11" s="237"/>
      <c r="Q11" s="238"/>
      <c r="R11" s="238"/>
      <c r="S11" s="564">
        <f t="shared" si="11"/>
        <v>0</v>
      </c>
      <c r="T11" s="595">
        <f t="shared" si="1"/>
        <v>0</v>
      </c>
      <c r="U11" s="235"/>
      <c r="V11" s="236"/>
      <c r="W11" s="239">
        <v>4.03</v>
      </c>
    </row>
    <row r="12" spans="1:23" s="240" customFormat="1" ht="15.95" customHeight="1" thickBot="1">
      <c r="A12" s="1677"/>
      <c r="B12" s="1678"/>
      <c r="C12" s="1687" t="s">
        <v>256</v>
      </c>
      <c r="D12" s="1688"/>
      <c r="E12" s="1689"/>
      <c r="F12" s="1016">
        <v>7</v>
      </c>
      <c r="G12" s="1017">
        <v>54</v>
      </c>
      <c r="H12" s="1018">
        <f>SUM(F12:G12)</f>
        <v>61</v>
      </c>
      <c r="I12" s="1019">
        <v>30</v>
      </c>
      <c r="J12" s="1017">
        <v>16</v>
      </c>
      <c r="K12" s="1017">
        <v>9</v>
      </c>
      <c r="L12" s="1020">
        <v>6</v>
      </c>
      <c r="M12" s="1720">
        <f>SUM(I12:L12)</f>
        <v>61</v>
      </c>
      <c r="N12" s="1721"/>
      <c r="O12" s="1014">
        <f t="shared" si="0"/>
        <v>100</v>
      </c>
      <c r="P12" s="1028"/>
      <c r="Q12" s="1029"/>
      <c r="R12" s="1029"/>
      <c r="S12" s="1023">
        <f t="shared" si="11"/>
        <v>0</v>
      </c>
      <c r="T12" s="1014">
        <f t="shared" si="1"/>
        <v>0</v>
      </c>
      <c r="U12" s="1030"/>
      <c r="V12" s="249"/>
      <c r="W12" s="1026">
        <v>4.1500000000000004</v>
      </c>
    </row>
    <row r="13" spans="1:23" s="240" customFormat="1" ht="19.5" customHeight="1" thickBot="1">
      <c r="A13" s="1679"/>
      <c r="B13" s="1680"/>
      <c r="C13" s="1690"/>
      <c r="D13" s="1691"/>
      <c r="E13" s="1692"/>
      <c r="F13" s="561">
        <f>SUM(F9:F12)</f>
        <v>46</v>
      </c>
      <c r="G13" s="560">
        <f t="shared" ref="G13" si="12">SUM(G9:G12)</f>
        <v>136</v>
      </c>
      <c r="H13" s="563">
        <f>SUM(H9:H12)</f>
        <v>182</v>
      </c>
      <c r="I13" s="561">
        <f>SUM(I9:I12)</f>
        <v>63</v>
      </c>
      <c r="J13" s="562">
        <f>SUM(J9:J12)</f>
        <v>80</v>
      </c>
      <c r="K13" s="562">
        <f t="shared" ref="K13" si="13">SUM(K9:K12)</f>
        <v>28</v>
      </c>
      <c r="L13" s="674">
        <f t="shared" ref="L13" si="14">SUM(L9:L12)</f>
        <v>11</v>
      </c>
      <c r="M13" s="1722">
        <v>182</v>
      </c>
      <c r="N13" s="1771"/>
      <c r="O13" s="1027">
        <f t="shared" si="0"/>
        <v>100</v>
      </c>
      <c r="P13" s="597">
        <f>SUM(P9:P12)</f>
        <v>0</v>
      </c>
      <c r="Q13" s="598">
        <f t="shared" ref="Q13" si="15">SUM(Q9:Q12)</f>
        <v>0</v>
      </c>
      <c r="R13" s="599">
        <f t="shared" ref="R13" si="16">SUM(R9:R12)</f>
        <v>0</v>
      </c>
      <c r="S13" s="597">
        <f t="shared" ref="S13" si="17">SUM(S9:S12)</f>
        <v>0</v>
      </c>
      <c r="T13" s="1027">
        <f t="shared" si="1"/>
        <v>0</v>
      </c>
      <c r="U13" s="1009"/>
      <c r="V13" s="247"/>
      <c r="W13" s="248">
        <v>4.07</v>
      </c>
    </row>
    <row r="14" spans="1:23" s="240" customFormat="1" ht="15.95" customHeight="1">
      <c r="A14" s="1724" t="s">
        <v>753</v>
      </c>
      <c r="B14" s="1725"/>
      <c r="C14" s="1681" t="s">
        <v>253</v>
      </c>
      <c r="D14" s="1682"/>
      <c r="E14" s="1683"/>
      <c r="F14" s="231">
        <v>7</v>
      </c>
      <c r="G14" s="232">
        <v>49</v>
      </c>
      <c r="H14" s="559">
        <f>SUM(F14:G14)</f>
        <v>56</v>
      </c>
      <c r="I14" s="233">
        <v>27</v>
      </c>
      <c r="J14" s="232">
        <v>22</v>
      </c>
      <c r="K14" s="232">
        <v>7</v>
      </c>
      <c r="L14" s="234"/>
      <c r="M14" s="1769">
        <f>SUM(I14:L14)</f>
        <v>56</v>
      </c>
      <c r="N14" s="1770"/>
      <c r="O14" s="595">
        <f t="shared" si="0"/>
        <v>100</v>
      </c>
      <c r="P14" s="237"/>
      <c r="Q14" s="238"/>
      <c r="R14" s="238"/>
      <c r="S14" s="594">
        <f>SUM(P14:R14)</f>
        <v>0</v>
      </c>
      <c r="T14" s="595">
        <f t="shared" si="1"/>
        <v>0</v>
      </c>
      <c r="U14" s="235"/>
      <c r="V14" s="236"/>
      <c r="W14" s="239">
        <v>4.3600000000000003</v>
      </c>
    </row>
    <row r="15" spans="1:23" s="240" customFormat="1" ht="15.95" customHeight="1">
      <c r="A15" s="1677"/>
      <c r="B15" s="1678"/>
      <c r="C15" s="1684" t="s">
        <v>254</v>
      </c>
      <c r="D15" s="1685"/>
      <c r="E15" s="1686"/>
      <c r="F15" s="231">
        <v>7</v>
      </c>
      <c r="G15" s="232">
        <v>54</v>
      </c>
      <c r="H15" s="559">
        <f t="shared" ref="H15" si="18">SUM(F15:G15)</f>
        <v>61</v>
      </c>
      <c r="I15" s="233">
        <v>19</v>
      </c>
      <c r="J15" s="232">
        <v>18</v>
      </c>
      <c r="K15" s="232">
        <v>23</v>
      </c>
      <c r="L15" s="234">
        <v>1</v>
      </c>
      <c r="M15" s="1718">
        <f>SUM(I15:L15)</f>
        <v>61</v>
      </c>
      <c r="N15" s="1719"/>
      <c r="O15" s="595">
        <f t="shared" si="0"/>
        <v>100</v>
      </c>
      <c r="P15" s="245"/>
      <c r="Q15" s="246"/>
      <c r="R15" s="246"/>
      <c r="S15" s="564">
        <f t="shared" ref="S15:S17" si="19">SUM(P15:R15)</f>
        <v>0</v>
      </c>
      <c r="T15" s="595">
        <f t="shared" si="1"/>
        <v>0</v>
      </c>
      <c r="U15" s="235"/>
      <c r="V15" s="236"/>
      <c r="W15" s="239">
        <v>3.9</v>
      </c>
    </row>
    <row r="16" spans="1:23" s="240" customFormat="1" ht="15.95" customHeight="1">
      <c r="A16" s="1677"/>
      <c r="B16" s="1678"/>
      <c r="C16" s="1684" t="s">
        <v>255</v>
      </c>
      <c r="D16" s="1685"/>
      <c r="E16" s="1686"/>
      <c r="F16" s="231">
        <v>14</v>
      </c>
      <c r="G16" s="232">
        <v>41</v>
      </c>
      <c r="H16" s="559">
        <f>SUM(F16:G16)</f>
        <v>55</v>
      </c>
      <c r="I16" s="233">
        <v>26</v>
      </c>
      <c r="J16" s="232">
        <v>20</v>
      </c>
      <c r="K16" s="232">
        <v>9</v>
      </c>
      <c r="L16" s="234"/>
      <c r="M16" s="1718">
        <f>SUM(I16:L16)</f>
        <v>55</v>
      </c>
      <c r="N16" s="1719"/>
      <c r="O16" s="595">
        <f t="shared" si="0"/>
        <v>100</v>
      </c>
      <c r="P16" s="245"/>
      <c r="Q16" s="246"/>
      <c r="R16" s="246"/>
      <c r="S16" s="564">
        <f t="shared" si="19"/>
        <v>0</v>
      </c>
      <c r="T16" s="595">
        <f t="shared" si="1"/>
        <v>0</v>
      </c>
      <c r="U16" s="235"/>
      <c r="V16" s="236"/>
      <c r="W16" s="239">
        <v>4.3099999999999996</v>
      </c>
    </row>
    <row r="17" spans="1:24" s="240" customFormat="1" ht="15.95" customHeight="1" thickBot="1">
      <c r="A17" s="1677"/>
      <c r="B17" s="1678"/>
      <c r="C17" s="1687" t="s">
        <v>256</v>
      </c>
      <c r="D17" s="1688"/>
      <c r="E17" s="1689"/>
      <c r="F17" s="1031">
        <v>13</v>
      </c>
      <c r="G17" s="1032">
        <v>42</v>
      </c>
      <c r="H17" s="1018">
        <f>SUM(F17:G17)</f>
        <v>55</v>
      </c>
      <c r="I17" s="1033">
        <v>33</v>
      </c>
      <c r="J17" s="1032">
        <v>20</v>
      </c>
      <c r="K17" s="1032">
        <v>2</v>
      </c>
      <c r="L17" s="1034"/>
      <c r="M17" s="1720">
        <f>SUM(I17:L17)</f>
        <v>55</v>
      </c>
      <c r="N17" s="1721"/>
      <c r="O17" s="1014">
        <f t="shared" si="0"/>
        <v>100</v>
      </c>
      <c r="P17" s="1021"/>
      <c r="Q17" s="1022"/>
      <c r="R17" s="1022"/>
      <c r="S17" s="1023">
        <f t="shared" si="19"/>
        <v>0</v>
      </c>
      <c r="T17" s="1014">
        <f t="shared" si="1"/>
        <v>0</v>
      </c>
      <c r="U17" s="1024"/>
      <c r="V17" s="1025"/>
      <c r="W17" s="251">
        <v>4.5599999999999996</v>
      </c>
    </row>
    <row r="18" spans="1:24" s="240" customFormat="1" ht="19.5" customHeight="1" thickBot="1">
      <c r="A18" s="1679"/>
      <c r="B18" s="1680"/>
      <c r="C18" s="1726"/>
      <c r="D18" s="1727"/>
      <c r="E18" s="1728"/>
      <c r="F18" s="561">
        <f>SUM(F14:F17)</f>
        <v>41</v>
      </c>
      <c r="G18" s="560">
        <f>SUM(G14:G17)</f>
        <v>186</v>
      </c>
      <c r="H18" s="563">
        <f>SUM(H14:H17)</f>
        <v>227</v>
      </c>
      <c r="I18" s="561">
        <f>SUM(I14:I17)</f>
        <v>105</v>
      </c>
      <c r="J18" s="562">
        <f>SUM(J14:J17)</f>
        <v>80</v>
      </c>
      <c r="K18" s="562">
        <f t="shared" ref="K18" si="20">SUM(K14:K17)</f>
        <v>41</v>
      </c>
      <c r="L18" s="674">
        <f>SUM(L14:L17)</f>
        <v>1</v>
      </c>
      <c r="M18" s="1722">
        <v>227</v>
      </c>
      <c r="N18" s="1771"/>
      <c r="O18" s="1027">
        <f t="shared" si="0"/>
        <v>100</v>
      </c>
      <c r="P18" s="1035">
        <f>SUM(P14:P17)</f>
        <v>0</v>
      </c>
      <c r="Q18" s="598">
        <f t="shared" ref="Q18" si="21">SUM(Q14:Q17)</f>
        <v>0</v>
      </c>
      <c r="R18" s="599">
        <f t="shared" ref="R18" si="22">SUM(R14:R17)</f>
        <v>0</v>
      </c>
      <c r="S18" s="597">
        <f>SUM(S14:S17)</f>
        <v>0</v>
      </c>
      <c r="T18" s="1027">
        <f t="shared" si="1"/>
        <v>0</v>
      </c>
      <c r="U18" s="593"/>
      <c r="V18" s="247"/>
      <c r="W18" s="248">
        <v>4.2699999999999996</v>
      </c>
    </row>
    <row r="19" spans="1:24" s="240" customFormat="1" ht="15.95" customHeight="1">
      <c r="A19" s="1724" t="s">
        <v>754</v>
      </c>
      <c r="B19" s="1725"/>
      <c r="C19" s="1681" t="s">
        <v>253</v>
      </c>
      <c r="D19" s="1682"/>
      <c r="E19" s="1683"/>
      <c r="F19" s="231">
        <v>7</v>
      </c>
      <c r="G19" s="232">
        <v>22</v>
      </c>
      <c r="H19" s="559">
        <f>SUM(F19:G19)</f>
        <v>29</v>
      </c>
      <c r="I19" s="233">
        <v>5</v>
      </c>
      <c r="J19" s="232">
        <v>12</v>
      </c>
      <c r="K19" s="232">
        <v>11</v>
      </c>
      <c r="L19" s="234">
        <v>1</v>
      </c>
      <c r="M19" s="1769">
        <f>SUM(I19:L19)</f>
        <v>29</v>
      </c>
      <c r="N19" s="1770"/>
      <c r="O19" s="595">
        <f t="shared" si="0"/>
        <v>100</v>
      </c>
      <c r="P19" s="237"/>
      <c r="Q19" s="238"/>
      <c r="R19" s="238"/>
      <c r="S19" s="594">
        <f>SUM(P19:R19)</f>
        <v>0</v>
      </c>
      <c r="T19" s="595">
        <f>S19/H19*100</f>
        <v>0</v>
      </c>
      <c r="U19" s="235"/>
      <c r="V19" s="236"/>
      <c r="W19" s="239">
        <v>3.72</v>
      </c>
    </row>
    <row r="20" spans="1:24" s="240" customFormat="1" ht="15.95" customHeight="1">
      <c r="A20" s="1677"/>
      <c r="B20" s="1678"/>
      <c r="C20" s="1684" t="s">
        <v>254</v>
      </c>
      <c r="D20" s="1685"/>
      <c r="E20" s="1686"/>
      <c r="F20" s="241">
        <v>23</v>
      </c>
      <c r="G20" s="242">
        <v>20</v>
      </c>
      <c r="H20" s="559">
        <f t="shared" ref="H20" si="23">SUM(F20:G20)</f>
        <v>43</v>
      </c>
      <c r="I20" s="243">
        <v>6</v>
      </c>
      <c r="J20" s="242">
        <v>22</v>
      </c>
      <c r="K20" s="242">
        <v>11</v>
      </c>
      <c r="L20" s="244">
        <v>4</v>
      </c>
      <c r="M20" s="1718">
        <f>SUM(I20:L20)</f>
        <v>43</v>
      </c>
      <c r="N20" s="1719"/>
      <c r="O20" s="595">
        <f t="shared" si="0"/>
        <v>100</v>
      </c>
      <c r="P20" s="245"/>
      <c r="Q20" s="246"/>
      <c r="R20" s="246"/>
      <c r="S20" s="564">
        <f t="shared" ref="S20:S22" si="24">SUM(P20:R20)</f>
        <v>0</v>
      </c>
      <c r="T20" s="595">
        <f t="shared" ref="T20:T23" si="25">S20/H20*100</f>
        <v>0</v>
      </c>
      <c r="U20" s="235"/>
      <c r="V20" s="236"/>
      <c r="W20" s="239">
        <v>3.7</v>
      </c>
    </row>
    <row r="21" spans="1:24" s="240" customFormat="1" ht="15.95" customHeight="1">
      <c r="A21" s="1677"/>
      <c r="B21" s="1678"/>
      <c r="C21" s="1684" t="s">
        <v>255</v>
      </c>
      <c r="D21" s="1685"/>
      <c r="E21" s="1686"/>
      <c r="F21" s="241">
        <v>13</v>
      </c>
      <c r="G21" s="242">
        <v>24</v>
      </c>
      <c r="H21" s="559">
        <f>SUM(F21:G21)</f>
        <v>37</v>
      </c>
      <c r="I21" s="243">
        <v>12</v>
      </c>
      <c r="J21" s="242">
        <v>18</v>
      </c>
      <c r="K21" s="242">
        <v>7</v>
      </c>
      <c r="L21" s="244"/>
      <c r="M21" s="1718">
        <f>SUM(I21:L21)</f>
        <v>37</v>
      </c>
      <c r="N21" s="1719"/>
      <c r="O21" s="595">
        <f t="shared" si="0"/>
        <v>100</v>
      </c>
      <c r="P21" s="245"/>
      <c r="Q21" s="246"/>
      <c r="R21" s="246"/>
      <c r="S21" s="564">
        <f t="shared" si="24"/>
        <v>0</v>
      </c>
      <c r="T21" s="595">
        <f t="shared" si="25"/>
        <v>0</v>
      </c>
      <c r="U21" s="235"/>
      <c r="V21" s="236"/>
      <c r="W21" s="239">
        <v>4.1399999999999997</v>
      </c>
    </row>
    <row r="22" spans="1:24" s="240" customFormat="1" ht="15.95" customHeight="1" thickBot="1">
      <c r="A22" s="1677"/>
      <c r="B22" s="1678"/>
      <c r="C22" s="1687" t="s">
        <v>256</v>
      </c>
      <c r="D22" s="1688"/>
      <c r="E22" s="1689"/>
      <c r="F22" s="1016"/>
      <c r="G22" s="1017"/>
      <c r="H22" s="1018">
        <f>SUM(F22:G22)</f>
        <v>0</v>
      </c>
      <c r="I22" s="1019"/>
      <c r="J22" s="1017"/>
      <c r="K22" s="1017"/>
      <c r="L22" s="1020"/>
      <c r="M22" s="1720">
        <f>SUM(I22:L22)</f>
        <v>0</v>
      </c>
      <c r="N22" s="1721"/>
      <c r="O22" s="1014"/>
      <c r="P22" s="1021"/>
      <c r="Q22" s="1022"/>
      <c r="R22" s="1022"/>
      <c r="S22" s="1023">
        <f t="shared" si="24"/>
        <v>0</v>
      </c>
      <c r="T22" s="1014"/>
      <c r="U22" s="1024"/>
      <c r="V22" s="1025"/>
      <c r="W22" s="1026"/>
    </row>
    <row r="23" spans="1:24" s="240" customFormat="1" ht="20.100000000000001" customHeight="1" thickBot="1">
      <c r="A23" s="1679"/>
      <c r="B23" s="1680"/>
      <c r="C23" s="1726"/>
      <c r="D23" s="1727"/>
      <c r="E23" s="1728"/>
      <c r="F23" s="561">
        <f>SUM(F19:F22)</f>
        <v>43</v>
      </c>
      <c r="G23" s="560">
        <f>SUM(G19:G22)</f>
        <v>66</v>
      </c>
      <c r="H23" s="563">
        <f>SUM(H19:H22)</f>
        <v>109</v>
      </c>
      <c r="I23" s="561">
        <f>SUM(I19:I22)</f>
        <v>23</v>
      </c>
      <c r="J23" s="562">
        <f>SUM(J19:J22)</f>
        <v>52</v>
      </c>
      <c r="K23" s="562">
        <f t="shared" ref="K23" si="26">SUM(K19:K22)</f>
        <v>29</v>
      </c>
      <c r="L23" s="674">
        <f>SUM(L19:L22)</f>
        <v>5</v>
      </c>
      <c r="M23" s="1722">
        <v>109</v>
      </c>
      <c r="N23" s="1771"/>
      <c r="O23" s="1027">
        <f t="shared" si="0"/>
        <v>100</v>
      </c>
      <c r="P23" s="1035">
        <f>SUM(P19:P22)</f>
        <v>0</v>
      </c>
      <c r="Q23" s="598">
        <f t="shared" ref="Q23:R23" si="27">SUM(Q19:Q22)</f>
        <v>0</v>
      </c>
      <c r="R23" s="599">
        <f t="shared" si="27"/>
        <v>0</v>
      </c>
      <c r="S23" s="597">
        <f>SUM(S19:S22)</f>
        <v>0</v>
      </c>
      <c r="T23" s="1027">
        <f t="shared" si="25"/>
        <v>0</v>
      </c>
      <c r="U23" s="593"/>
      <c r="V23" s="247"/>
      <c r="W23" s="248">
        <v>3.85</v>
      </c>
    </row>
    <row r="24" spans="1:24" s="240" customFormat="1" ht="20.100000000000001" customHeight="1" thickTop="1">
      <c r="A24" s="1742" t="s">
        <v>210</v>
      </c>
      <c r="B24" s="1743"/>
      <c r="C24" s="1748" t="s">
        <v>253</v>
      </c>
      <c r="D24" s="1749"/>
      <c r="E24" s="1750"/>
      <c r="F24" s="1036">
        <v>65</v>
      </c>
      <c r="G24" s="1037">
        <v>151</v>
      </c>
      <c r="H24" s="565">
        <f>SUM(F24:G24)</f>
        <v>216</v>
      </c>
      <c r="I24" s="1036">
        <v>88</v>
      </c>
      <c r="J24" s="1037">
        <v>96</v>
      </c>
      <c r="K24" s="1037">
        <v>31</v>
      </c>
      <c r="L24" s="1038">
        <v>1</v>
      </c>
      <c r="M24" s="1769">
        <f>SUM(I24:L24)</f>
        <v>216</v>
      </c>
      <c r="N24" s="1770"/>
      <c r="O24" s="595">
        <f t="shared" si="0"/>
        <v>100</v>
      </c>
      <c r="P24" s="1039"/>
      <c r="Q24" s="1039"/>
      <c r="R24" s="1040"/>
      <c r="S24" s="594"/>
      <c r="T24" s="595">
        <f t="shared" ref="T24:T28" si="28">S24/H24*100</f>
        <v>0</v>
      </c>
      <c r="U24" s="1041"/>
      <c r="V24" s="236"/>
      <c r="W24" s="239">
        <v>4.25</v>
      </c>
    </row>
    <row r="25" spans="1:24" s="240" customFormat="1" ht="20.100000000000001" customHeight="1">
      <c r="A25" s="1744"/>
      <c r="B25" s="1745"/>
      <c r="C25" s="1751" t="s">
        <v>254</v>
      </c>
      <c r="D25" s="1752"/>
      <c r="E25" s="1753"/>
      <c r="F25" s="588">
        <v>76</v>
      </c>
      <c r="G25" s="589">
        <v>140</v>
      </c>
      <c r="H25" s="565">
        <f>SUM(F25:G25)</f>
        <v>216</v>
      </c>
      <c r="I25" s="588">
        <v>69</v>
      </c>
      <c r="J25" s="589">
        <v>84</v>
      </c>
      <c r="K25" s="589">
        <v>53</v>
      </c>
      <c r="L25" s="675">
        <v>10</v>
      </c>
      <c r="M25" s="1718">
        <f>SUM(I25:L25)</f>
        <v>216</v>
      </c>
      <c r="N25" s="1719"/>
      <c r="O25" s="595">
        <f t="shared" si="0"/>
        <v>100</v>
      </c>
      <c r="P25" s="591"/>
      <c r="Q25" s="591"/>
      <c r="R25" s="590"/>
      <c r="S25" s="564"/>
      <c r="T25" s="595">
        <f t="shared" si="28"/>
        <v>0</v>
      </c>
      <c r="U25" s="250"/>
      <c r="V25" s="249"/>
      <c r="W25" s="251">
        <v>3.98</v>
      </c>
    </row>
    <row r="26" spans="1:24" s="240" customFormat="1" ht="20.100000000000001" customHeight="1">
      <c r="A26" s="1744"/>
      <c r="B26" s="1745"/>
      <c r="C26" s="1751" t="s">
        <v>255</v>
      </c>
      <c r="D26" s="1752"/>
      <c r="E26" s="1753"/>
      <c r="F26" s="588">
        <v>58</v>
      </c>
      <c r="G26" s="589">
        <v>125</v>
      </c>
      <c r="H26" s="565">
        <f t="shared" ref="H26" si="29">SUM(F26:G26)</f>
        <v>183</v>
      </c>
      <c r="I26" s="588">
        <v>76</v>
      </c>
      <c r="J26" s="589">
        <v>79</v>
      </c>
      <c r="K26" s="589">
        <v>28</v>
      </c>
      <c r="L26" s="675"/>
      <c r="M26" s="1718">
        <f>SUM(I26:L26)</f>
        <v>183</v>
      </c>
      <c r="N26" s="1719"/>
      <c r="O26" s="595">
        <f t="shared" si="0"/>
        <v>100</v>
      </c>
      <c r="P26" s="591"/>
      <c r="Q26" s="591"/>
      <c r="R26" s="590"/>
      <c r="S26" s="564"/>
      <c r="T26" s="595"/>
      <c r="U26" s="253"/>
      <c r="V26" s="252"/>
      <c r="W26" s="254">
        <v>4.26</v>
      </c>
    </row>
    <row r="27" spans="1:24" s="240" customFormat="1" ht="20.100000000000001" customHeight="1" thickBot="1">
      <c r="A27" s="1744"/>
      <c r="B27" s="1745"/>
      <c r="C27" s="1754" t="s">
        <v>256</v>
      </c>
      <c r="D27" s="1755"/>
      <c r="E27" s="1756"/>
      <c r="F27" s="1042">
        <v>43</v>
      </c>
      <c r="G27" s="1043">
        <v>147</v>
      </c>
      <c r="H27" s="1044">
        <f>SUM(F27:G27)</f>
        <v>190</v>
      </c>
      <c r="I27" s="1042">
        <v>104</v>
      </c>
      <c r="J27" s="1043">
        <v>60</v>
      </c>
      <c r="K27" s="1043">
        <v>19</v>
      </c>
      <c r="L27" s="1045">
        <v>7</v>
      </c>
      <c r="M27" s="1720">
        <f>SUM(I27:L27)</f>
        <v>190</v>
      </c>
      <c r="N27" s="1721"/>
      <c r="O27" s="1014">
        <f t="shared" si="0"/>
        <v>100</v>
      </c>
      <c r="P27" s="592"/>
      <c r="Q27" s="592"/>
      <c r="R27" s="596"/>
      <c r="S27" s="1023">
        <f t="shared" ref="S27" si="30">SUM(P27:R27)</f>
        <v>0</v>
      </c>
      <c r="T27" s="1014"/>
      <c r="U27" s="1046"/>
      <c r="V27" s="1025"/>
      <c r="W27" s="1026">
        <v>4.37</v>
      </c>
    </row>
    <row r="28" spans="1:24" s="240" customFormat="1" ht="20.100000000000001" customHeight="1" thickBot="1">
      <c r="A28" s="1746"/>
      <c r="B28" s="1747"/>
      <c r="C28" s="1726"/>
      <c r="D28" s="1727"/>
      <c r="E28" s="1728"/>
      <c r="F28" s="561">
        <f t="shared" ref="F28:K28" si="31">SUM(F24:F27)</f>
        <v>242</v>
      </c>
      <c r="G28" s="560">
        <f t="shared" si="31"/>
        <v>563</v>
      </c>
      <c r="H28" s="563">
        <f t="shared" si="31"/>
        <v>805</v>
      </c>
      <c r="I28" s="561">
        <f t="shared" si="31"/>
        <v>337</v>
      </c>
      <c r="J28" s="560">
        <f t="shared" si="31"/>
        <v>319</v>
      </c>
      <c r="K28" s="674">
        <f t="shared" si="31"/>
        <v>131</v>
      </c>
      <c r="L28" s="674">
        <f>SUM(L24:L27)</f>
        <v>18</v>
      </c>
      <c r="M28" s="1722">
        <v>805</v>
      </c>
      <c r="N28" s="1771"/>
      <c r="O28" s="1027">
        <f t="shared" si="0"/>
        <v>100</v>
      </c>
      <c r="P28" s="561"/>
      <c r="Q28" s="1047">
        <f t="shared" ref="Q28:S28" si="32">SUM(Q24:Q27)</f>
        <v>0</v>
      </c>
      <c r="R28" s="1048">
        <f t="shared" si="32"/>
        <v>0</v>
      </c>
      <c r="S28" s="561">
        <f t="shared" si="32"/>
        <v>0</v>
      </c>
      <c r="T28" s="1027">
        <f t="shared" si="28"/>
        <v>0</v>
      </c>
      <c r="U28" s="1008"/>
      <c r="V28" s="247"/>
      <c r="W28" s="248">
        <v>4.21</v>
      </c>
    </row>
    <row r="29" spans="1:24" ht="16.149999999999999" customHeight="1" thickBot="1">
      <c r="A29" s="1729" t="s">
        <v>601</v>
      </c>
      <c r="B29" s="1729"/>
      <c r="C29" s="1729"/>
      <c r="D29" s="1729"/>
      <c r="E29" s="1729"/>
      <c r="F29" s="1729"/>
      <c r="G29" s="1729"/>
      <c r="H29" s="1729"/>
      <c r="I29" s="1729"/>
      <c r="J29" s="1729"/>
      <c r="K29" s="1729"/>
      <c r="L29" s="1729"/>
      <c r="M29" s="1729"/>
      <c r="N29" s="1729"/>
      <c r="O29" s="1729"/>
      <c r="P29" s="1729"/>
      <c r="Q29" s="1729"/>
      <c r="R29" s="1729"/>
      <c r="S29" s="1729"/>
      <c r="T29" s="1729"/>
      <c r="U29" s="1729"/>
      <c r="V29" s="1729"/>
      <c r="W29" s="1729"/>
    </row>
    <row r="30" spans="1:24" s="255" customFormat="1" ht="24" customHeight="1" thickBot="1">
      <c r="A30" s="1730" t="s">
        <v>509</v>
      </c>
      <c r="B30" s="1731"/>
      <c r="C30" s="1731"/>
      <c r="D30" s="1731"/>
      <c r="E30" s="1732"/>
      <c r="F30" s="1705" t="s">
        <v>361</v>
      </c>
      <c r="G30" s="1706"/>
      <c r="H30" s="1707"/>
      <c r="I30" s="1736" t="s">
        <v>602</v>
      </c>
      <c r="J30" s="1737"/>
      <c r="K30" s="1737"/>
      <c r="L30" s="1737"/>
      <c r="M30" s="1737"/>
      <c r="N30" s="1738"/>
      <c r="O30" s="1739" t="s">
        <v>603</v>
      </c>
      <c r="P30" s="1740"/>
      <c r="Q30" s="1740"/>
      <c r="R30" s="1740"/>
      <c r="S30" s="1740"/>
      <c r="T30" s="1741"/>
      <c r="U30" s="1737" t="s">
        <v>604</v>
      </c>
      <c r="V30" s="1737"/>
      <c r="W30" s="1738"/>
    </row>
    <row r="31" spans="1:24" s="255" customFormat="1" ht="127.5" thickBot="1">
      <c r="A31" s="1733"/>
      <c r="B31" s="1734"/>
      <c r="C31" s="1734"/>
      <c r="D31" s="1734"/>
      <c r="E31" s="1735"/>
      <c r="F31" s="509" t="s">
        <v>557</v>
      </c>
      <c r="G31" s="510" t="s">
        <v>558</v>
      </c>
      <c r="H31" s="511" t="s">
        <v>287</v>
      </c>
      <c r="I31" s="518" t="s">
        <v>613</v>
      </c>
      <c r="J31" s="519" t="s">
        <v>283</v>
      </c>
      <c r="K31" s="519" t="s">
        <v>284</v>
      </c>
      <c r="L31" s="519" t="s">
        <v>285</v>
      </c>
      <c r="M31" s="517" t="s">
        <v>286</v>
      </c>
      <c r="N31" s="520" t="s">
        <v>287</v>
      </c>
      <c r="O31" s="518" t="s">
        <v>607</v>
      </c>
      <c r="P31" s="519" t="s">
        <v>608</v>
      </c>
      <c r="Q31" s="519" t="s">
        <v>609</v>
      </c>
      <c r="R31" s="519" t="s">
        <v>610</v>
      </c>
      <c r="S31" s="517" t="s">
        <v>611</v>
      </c>
      <c r="T31" s="521" t="s">
        <v>210</v>
      </c>
      <c r="U31" s="522" t="s">
        <v>605</v>
      </c>
      <c r="V31" s="523" t="s">
        <v>606</v>
      </c>
      <c r="W31" s="524" t="s">
        <v>210</v>
      </c>
      <c r="X31" s="256"/>
    </row>
    <row r="32" spans="1:24" s="255" customFormat="1" ht="32.25" customHeight="1">
      <c r="A32" s="1766">
        <v>1</v>
      </c>
      <c r="B32" s="1767"/>
      <c r="C32" s="1767"/>
      <c r="D32" s="1767"/>
      <c r="E32" s="1768"/>
      <c r="F32" s="525">
        <v>65</v>
      </c>
      <c r="G32" s="526">
        <v>151</v>
      </c>
      <c r="H32" s="574">
        <f>SUM(F32:G32)</f>
        <v>216</v>
      </c>
      <c r="I32" s="527">
        <v>214</v>
      </c>
      <c r="J32" s="526">
        <v>1</v>
      </c>
      <c r="K32" s="525">
        <v>1</v>
      </c>
      <c r="L32" s="526"/>
      <c r="M32" s="530"/>
      <c r="N32" s="528">
        <v>216</v>
      </c>
      <c r="O32" s="529">
        <v>1</v>
      </c>
      <c r="P32" s="526">
        <v>1</v>
      </c>
      <c r="Q32" s="526"/>
      <c r="R32" s="526"/>
      <c r="S32" s="530"/>
      <c r="T32" s="583">
        <f>SUM(O32:S32)</f>
        <v>2</v>
      </c>
      <c r="U32" s="566">
        <v>3466</v>
      </c>
      <c r="V32" s="569">
        <v>95</v>
      </c>
      <c r="W32" s="585">
        <f>SUM(U32:V32)</f>
        <v>3561</v>
      </c>
    </row>
    <row r="33" spans="1:23" s="255" customFormat="1" ht="30" customHeight="1">
      <c r="A33" s="1757">
        <v>2</v>
      </c>
      <c r="B33" s="1758"/>
      <c r="C33" s="1758"/>
      <c r="D33" s="1758"/>
      <c r="E33" s="1759"/>
      <c r="F33" s="531">
        <v>76</v>
      </c>
      <c r="G33" s="532">
        <v>140</v>
      </c>
      <c r="H33" s="574">
        <f t="shared" ref="H33:H35" si="33">SUM(F33:G33)</f>
        <v>216</v>
      </c>
      <c r="I33" s="533">
        <v>201</v>
      </c>
      <c r="J33" s="532">
        <v>12</v>
      </c>
      <c r="K33" s="531">
        <v>3</v>
      </c>
      <c r="L33" s="532"/>
      <c r="M33" s="535"/>
      <c r="N33" s="534">
        <v>216</v>
      </c>
      <c r="O33" s="533">
        <v>12</v>
      </c>
      <c r="P33" s="532">
        <v>3</v>
      </c>
      <c r="Q33" s="532"/>
      <c r="R33" s="532"/>
      <c r="S33" s="535">
        <v>1</v>
      </c>
      <c r="T33" s="583">
        <f t="shared" ref="T33:T35" si="34">SUM(O33:S33)</f>
        <v>16</v>
      </c>
      <c r="U33" s="567">
        <v>5781</v>
      </c>
      <c r="V33" s="571">
        <v>277</v>
      </c>
      <c r="W33" s="586">
        <f t="shared" ref="W33:W35" si="35">SUM(U33:V33)</f>
        <v>6058</v>
      </c>
    </row>
    <row r="34" spans="1:23" s="255" customFormat="1" ht="30.75" customHeight="1">
      <c r="A34" s="1757">
        <v>3</v>
      </c>
      <c r="B34" s="1758"/>
      <c r="C34" s="1758"/>
      <c r="D34" s="1758"/>
      <c r="E34" s="1759"/>
      <c r="F34" s="531">
        <v>58</v>
      </c>
      <c r="G34" s="532">
        <v>125</v>
      </c>
      <c r="H34" s="574">
        <f t="shared" si="33"/>
        <v>183</v>
      </c>
      <c r="I34" s="533">
        <v>159</v>
      </c>
      <c r="J34" s="526">
        <v>16</v>
      </c>
      <c r="K34" s="525">
        <v>5</v>
      </c>
      <c r="L34" s="526">
        <v>1</v>
      </c>
      <c r="M34" s="530">
        <v>2</v>
      </c>
      <c r="N34" s="528">
        <v>183</v>
      </c>
      <c r="O34" s="529">
        <v>16</v>
      </c>
      <c r="P34" s="526">
        <v>5</v>
      </c>
      <c r="Q34" s="526"/>
      <c r="R34" s="526">
        <v>3</v>
      </c>
      <c r="S34" s="530"/>
      <c r="T34" s="583">
        <f t="shared" si="34"/>
        <v>24</v>
      </c>
      <c r="U34" s="568">
        <v>5122</v>
      </c>
      <c r="V34" s="572">
        <v>238</v>
      </c>
      <c r="W34" s="586">
        <f t="shared" si="35"/>
        <v>5360</v>
      </c>
    </row>
    <row r="35" spans="1:23" s="255" customFormat="1" ht="30" customHeight="1" thickBot="1">
      <c r="A35" s="1760">
        <v>4</v>
      </c>
      <c r="B35" s="1761"/>
      <c r="C35" s="1761"/>
      <c r="D35" s="1761"/>
      <c r="E35" s="1762"/>
      <c r="F35" s="536">
        <v>43</v>
      </c>
      <c r="G35" s="537">
        <v>147</v>
      </c>
      <c r="H35" s="575">
        <f t="shared" si="33"/>
        <v>190</v>
      </c>
      <c r="I35" s="538">
        <v>180</v>
      </c>
      <c r="J35" s="539">
        <v>6</v>
      </c>
      <c r="K35" s="540">
        <v>1</v>
      </c>
      <c r="L35" s="539">
        <v>1</v>
      </c>
      <c r="M35" s="673">
        <v>2</v>
      </c>
      <c r="N35" s="541">
        <v>190</v>
      </c>
      <c r="O35" s="538">
        <v>6</v>
      </c>
      <c r="P35" s="539">
        <v>1</v>
      </c>
      <c r="Q35" s="539"/>
      <c r="R35" s="539">
        <v>3</v>
      </c>
      <c r="S35" s="542"/>
      <c r="T35" s="584">
        <f t="shared" si="34"/>
        <v>10</v>
      </c>
      <c r="U35" s="570">
        <v>3742</v>
      </c>
      <c r="V35" s="573">
        <v>117</v>
      </c>
      <c r="W35" s="587">
        <f t="shared" si="35"/>
        <v>3859</v>
      </c>
    </row>
    <row r="36" spans="1:23" s="257" customFormat="1" ht="33" customHeight="1" thickBot="1">
      <c r="A36" s="1763" t="s">
        <v>252</v>
      </c>
      <c r="B36" s="1764"/>
      <c r="C36" s="1764"/>
      <c r="D36" s="1764"/>
      <c r="E36" s="1765"/>
      <c r="F36" s="577">
        <f>SUM(F32:F35)</f>
        <v>242</v>
      </c>
      <c r="G36" s="578">
        <f t="shared" ref="G36:H36" si="36">SUM(G32:G35)</f>
        <v>563</v>
      </c>
      <c r="H36" s="576">
        <f t="shared" si="36"/>
        <v>805</v>
      </c>
      <c r="I36" s="577">
        <f>SUM(I32:I35)</f>
        <v>754</v>
      </c>
      <c r="J36" s="578">
        <f t="shared" ref="J36:N36" si="37">SUM(J32:J35)</f>
        <v>35</v>
      </c>
      <c r="K36" s="578">
        <f t="shared" si="37"/>
        <v>10</v>
      </c>
      <c r="L36" s="578">
        <f t="shared" si="37"/>
        <v>2</v>
      </c>
      <c r="M36" s="579">
        <v>4</v>
      </c>
      <c r="N36" s="579">
        <f t="shared" si="37"/>
        <v>805</v>
      </c>
      <c r="O36" s="580">
        <f>SUM(O32:O35)</f>
        <v>35</v>
      </c>
      <c r="P36" s="578">
        <f t="shared" ref="P36:V36" si="38">SUM(P32:P35)</f>
        <v>10</v>
      </c>
      <c r="Q36" s="578">
        <f t="shared" si="38"/>
        <v>0</v>
      </c>
      <c r="R36" s="578">
        <f t="shared" si="38"/>
        <v>6</v>
      </c>
      <c r="S36" s="576">
        <f t="shared" si="38"/>
        <v>1</v>
      </c>
      <c r="T36" s="580">
        <f>SUM(T32:T35)</f>
        <v>52</v>
      </c>
      <c r="U36" s="580">
        <f t="shared" si="38"/>
        <v>18111</v>
      </c>
      <c r="V36" s="576">
        <f t="shared" si="38"/>
        <v>727</v>
      </c>
      <c r="W36" s="581">
        <f>SUM(W32:W35)</f>
        <v>18838</v>
      </c>
    </row>
    <row r="37" spans="1:23">
      <c r="F37" s="582"/>
      <c r="G37" s="582"/>
      <c r="H37" s="582"/>
      <c r="I37" s="582"/>
      <c r="J37" s="582"/>
      <c r="K37" s="582"/>
      <c r="L37" s="582"/>
      <c r="M37" s="582"/>
      <c r="N37" s="582"/>
      <c r="O37" s="582"/>
      <c r="P37" s="582"/>
      <c r="Q37" s="582"/>
      <c r="R37" s="582"/>
      <c r="S37" s="582"/>
      <c r="T37" s="582"/>
      <c r="U37" s="582"/>
      <c r="V37" s="582"/>
      <c r="W37" s="582"/>
    </row>
    <row r="38" spans="1:23" ht="15.75" customHeight="1" thickBot="1">
      <c r="A38" s="1729" t="s">
        <v>612</v>
      </c>
      <c r="B38" s="1729"/>
      <c r="C38" s="1729"/>
      <c r="D38" s="1729"/>
      <c r="E38" s="1729"/>
      <c r="F38" s="1729"/>
      <c r="G38" s="1729"/>
      <c r="H38" s="1729"/>
      <c r="I38" s="1729"/>
      <c r="J38" s="1729"/>
      <c r="K38" s="1729"/>
      <c r="L38" s="1729"/>
      <c r="M38" s="1729"/>
      <c r="N38" s="1729"/>
      <c r="O38" s="1729"/>
      <c r="P38" s="1729"/>
      <c r="Q38" s="1729"/>
      <c r="R38" s="1729"/>
      <c r="S38" s="1729"/>
      <c r="T38" s="1729"/>
      <c r="U38" s="1729"/>
      <c r="V38" s="1729"/>
      <c r="W38" s="1729"/>
    </row>
    <row r="39" spans="1:23" ht="36.75" customHeight="1">
      <c r="A39" s="708" t="s">
        <v>309</v>
      </c>
      <c r="B39" s="1772" t="s">
        <v>310</v>
      </c>
      <c r="C39" s="1773"/>
      <c r="D39" s="1773"/>
      <c r="E39" s="1773"/>
      <c r="F39" s="1773"/>
      <c r="G39" s="1773"/>
      <c r="H39" s="1774"/>
      <c r="I39" s="1772" t="s">
        <v>311</v>
      </c>
      <c r="J39" s="1773"/>
      <c r="K39" s="1774"/>
      <c r="L39" s="1772" t="s">
        <v>312</v>
      </c>
      <c r="M39" s="1773"/>
      <c r="N39" s="1773"/>
      <c r="O39" s="1774"/>
      <c r="P39" s="1772" t="s">
        <v>313</v>
      </c>
      <c r="Q39" s="1773"/>
      <c r="R39" s="1773"/>
      <c r="S39" s="1773"/>
      <c r="T39" s="1773"/>
      <c r="U39" s="1773"/>
      <c r="V39" s="1773"/>
      <c r="W39" s="1775"/>
    </row>
    <row r="40" spans="1:23" ht="17.100000000000001" customHeight="1">
      <c r="A40" s="690" t="s">
        <v>777</v>
      </c>
      <c r="B40" s="1668" t="s">
        <v>755</v>
      </c>
      <c r="C40" s="1669"/>
      <c r="D40" s="1669"/>
      <c r="E40" s="1669"/>
      <c r="F40" s="1669"/>
      <c r="G40" s="1669"/>
      <c r="H40" s="1670"/>
      <c r="I40" s="1671" t="s">
        <v>756</v>
      </c>
      <c r="J40" s="1672"/>
      <c r="K40" s="1674"/>
      <c r="L40" s="1671">
        <v>2004</v>
      </c>
      <c r="M40" s="1672"/>
      <c r="N40" s="1672"/>
      <c r="O40" s="1674"/>
      <c r="P40" s="1671" t="s">
        <v>757</v>
      </c>
      <c r="Q40" s="1672"/>
      <c r="R40" s="1672"/>
      <c r="S40" s="1672"/>
      <c r="T40" s="1672"/>
      <c r="U40" s="1672"/>
      <c r="V40" s="1672"/>
      <c r="W40" s="1673"/>
    </row>
    <row r="41" spans="1:23" ht="17.100000000000001" customHeight="1">
      <c r="A41" s="690" t="s">
        <v>778</v>
      </c>
      <c r="B41" s="1668" t="s">
        <v>758</v>
      </c>
      <c r="C41" s="1669"/>
      <c r="D41" s="1669"/>
      <c r="E41" s="1669"/>
      <c r="F41" s="1669"/>
      <c r="G41" s="1669"/>
      <c r="H41" s="1670"/>
      <c r="I41" s="1671" t="s">
        <v>759</v>
      </c>
      <c r="J41" s="1672"/>
      <c r="K41" s="1674"/>
      <c r="L41" s="1671">
        <v>2005</v>
      </c>
      <c r="M41" s="1672"/>
      <c r="N41" s="1672"/>
      <c r="O41" s="1674"/>
      <c r="P41" s="1671" t="s">
        <v>760</v>
      </c>
      <c r="Q41" s="1672"/>
      <c r="R41" s="1672"/>
      <c r="S41" s="1672"/>
      <c r="T41" s="1672"/>
      <c r="U41" s="1672"/>
      <c r="V41" s="1672"/>
      <c r="W41" s="1673"/>
    </row>
    <row r="42" spans="1:23" ht="17.100000000000001" customHeight="1">
      <c r="A42" s="690" t="s">
        <v>779</v>
      </c>
      <c r="B42" s="1668" t="s">
        <v>761</v>
      </c>
      <c r="C42" s="1669"/>
      <c r="D42" s="1669"/>
      <c r="E42" s="1669"/>
      <c r="F42" s="1669"/>
      <c r="G42" s="1669"/>
      <c r="H42" s="1670"/>
      <c r="I42" s="1671" t="s">
        <v>762</v>
      </c>
      <c r="J42" s="1672"/>
      <c r="K42" s="1674"/>
      <c r="L42" s="1671">
        <v>2004</v>
      </c>
      <c r="M42" s="1672"/>
      <c r="N42" s="1672"/>
      <c r="O42" s="1674"/>
      <c r="P42" s="1671" t="s">
        <v>757</v>
      </c>
      <c r="Q42" s="1672"/>
      <c r="R42" s="1672"/>
      <c r="S42" s="1672"/>
      <c r="T42" s="1672"/>
      <c r="U42" s="1672"/>
      <c r="V42" s="1672"/>
      <c r="W42" s="1673"/>
    </row>
    <row r="43" spans="1:23" ht="17.100000000000001" customHeight="1">
      <c r="A43" s="690" t="s">
        <v>780</v>
      </c>
      <c r="B43" s="1668" t="s">
        <v>763</v>
      </c>
      <c r="C43" s="1669"/>
      <c r="D43" s="1669"/>
      <c r="E43" s="1669"/>
      <c r="F43" s="1669"/>
      <c r="G43" s="1669"/>
      <c r="H43" s="1670"/>
      <c r="I43" s="1671" t="s">
        <v>764</v>
      </c>
      <c r="J43" s="1672"/>
      <c r="K43" s="1674"/>
      <c r="L43" s="1671">
        <v>2003</v>
      </c>
      <c r="M43" s="1672"/>
      <c r="N43" s="1672"/>
      <c r="O43" s="1674"/>
      <c r="P43" s="1671" t="s">
        <v>757</v>
      </c>
      <c r="Q43" s="1672"/>
      <c r="R43" s="1672"/>
      <c r="S43" s="1672"/>
      <c r="T43" s="1672"/>
      <c r="U43" s="1672"/>
      <c r="V43" s="1672"/>
      <c r="W43" s="1673"/>
    </row>
    <row r="44" spans="1:23" ht="17.100000000000001" customHeight="1">
      <c r="A44" s="690" t="s">
        <v>781</v>
      </c>
      <c r="B44" s="1668" t="s">
        <v>765</v>
      </c>
      <c r="C44" s="1669"/>
      <c r="D44" s="1669"/>
      <c r="E44" s="1669"/>
      <c r="F44" s="1669"/>
      <c r="G44" s="1669"/>
      <c r="H44" s="1670"/>
      <c r="I44" s="1671" t="s">
        <v>756</v>
      </c>
      <c r="J44" s="1672"/>
      <c r="K44" s="1674"/>
      <c r="L44" s="1671">
        <v>2003</v>
      </c>
      <c r="M44" s="1672"/>
      <c r="N44" s="1672"/>
      <c r="O44" s="1674"/>
      <c r="P44" s="1671" t="s">
        <v>766</v>
      </c>
      <c r="Q44" s="1672"/>
      <c r="R44" s="1672"/>
      <c r="S44" s="1672"/>
      <c r="T44" s="1672"/>
      <c r="U44" s="1672"/>
      <c r="V44" s="1672"/>
      <c r="W44" s="1673"/>
    </row>
    <row r="45" spans="1:23" ht="17.100000000000001" customHeight="1">
      <c r="A45" s="690" t="s">
        <v>782</v>
      </c>
      <c r="B45" s="1668" t="s">
        <v>767</v>
      </c>
      <c r="C45" s="1669"/>
      <c r="D45" s="1669"/>
      <c r="E45" s="1669"/>
      <c r="F45" s="1669"/>
      <c r="G45" s="1669"/>
      <c r="H45" s="1670"/>
      <c r="I45" s="1671" t="s">
        <v>768</v>
      </c>
      <c r="J45" s="1672"/>
      <c r="K45" s="1674"/>
      <c r="L45" s="1671">
        <v>2003</v>
      </c>
      <c r="M45" s="1672"/>
      <c r="N45" s="1672"/>
      <c r="O45" s="1674"/>
      <c r="P45" s="1671" t="s">
        <v>769</v>
      </c>
      <c r="Q45" s="1672"/>
      <c r="R45" s="1672"/>
      <c r="S45" s="1672"/>
      <c r="T45" s="1672"/>
      <c r="U45" s="1672"/>
      <c r="V45" s="1672"/>
      <c r="W45" s="1673"/>
    </row>
    <row r="46" spans="1:23" ht="17.100000000000001" customHeight="1">
      <c r="A46" s="690" t="s">
        <v>783</v>
      </c>
      <c r="B46" s="1668" t="s">
        <v>770</v>
      </c>
      <c r="C46" s="1669"/>
      <c r="D46" s="1669"/>
      <c r="E46" s="1669"/>
      <c r="F46" s="1669"/>
      <c r="G46" s="1669"/>
      <c r="H46" s="1670"/>
      <c r="I46" s="877"/>
      <c r="J46" s="878" t="s">
        <v>727</v>
      </c>
      <c r="K46" s="879"/>
      <c r="L46" s="1671">
        <v>2005</v>
      </c>
      <c r="M46" s="1672"/>
      <c r="N46" s="1672"/>
      <c r="O46" s="1674"/>
      <c r="P46" s="1671" t="s">
        <v>760</v>
      </c>
      <c r="Q46" s="1672"/>
      <c r="R46" s="1672"/>
      <c r="S46" s="1672"/>
      <c r="T46" s="1672"/>
      <c r="U46" s="1672"/>
      <c r="V46" s="1672"/>
      <c r="W46" s="1673"/>
    </row>
    <row r="47" spans="1:23" ht="17.100000000000001" customHeight="1">
      <c r="A47" s="690" t="s">
        <v>784</v>
      </c>
      <c r="B47" s="1668" t="s">
        <v>771</v>
      </c>
      <c r="C47" s="1669"/>
      <c r="D47" s="1669"/>
      <c r="E47" s="1669"/>
      <c r="F47" s="1669"/>
      <c r="G47" s="1669"/>
      <c r="H47" s="1670"/>
      <c r="I47" s="1671" t="s">
        <v>772</v>
      </c>
      <c r="J47" s="1672"/>
      <c r="K47" s="1674"/>
      <c r="L47" s="1671">
        <v>2003</v>
      </c>
      <c r="M47" s="1672"/>
      <c r="N47" s="1672"/>
      <c r="O47" s="1674"/>
      <c r="P47" s="1671" t="s">
        <v>773</v>
      </c>
      <c r="Q47" s="1672"/>
      <c r="R47" s="1672"/>
      <c r="S47" s="1672"/>
      <c r="T47" s="1672"/>
      <c r="U47" s="1672"/>
      <c r="V47" s="1672"/>
      <c r="W47" s="1673"/>
    </row>
    <row r="48" spans="1:23" ht="17.100000000000001" customHeight="1">
      <c r="A48" s="690" t="s">
        <v>785</v>
      </c>
      <c r="B48" s="1668" t="s">
        <v>774</v>
      </c>
      <c r="C48" s="1669"/>
      <c r="D48" s="1669"/>
      <c r="E48" s="1669"/>
      <c r="F48" s="1669"/>
      <c r="G48" s="1669"/>
      <c r="H48" s="1670"/>
      <c r="I48" s="1671" t="s">
        <v>775</v>
      </c>
      <c r="J48" s="1672"/>
      <c r="K48" s="1674"/>
      <c r="L48" s="1671">
        <v>2003</v>
      </c>
      <c r="M48" s="1672"/>
      <c r="N48" s="1672"/>
      <c r="O48" s="1674"/>
      <c r="P48" s="1671" t="s">
        <v>776</v>
      </c>
      <c r="Q48" s="1672"/>
      <c r="R48" s="1672"/>
      <c r="S48" s="1672"/>
      <c r="T48" s="1672"/>
      <c r="U48" s="1672"/>
      <c r="V48" s="1672"/>
      <c r="W48" s="1673"/>
    </row>
    <row r="49" spans="1:23" ht="17.100000000000001" customHeight="1">
      <c r="A49" s="690" t="s">
        <v>786</v>
      </c>
      <c r="B49" s="1668"/>
      <c r="C49" s="1669"/>
      <c r="D49" s="1669"/>
      <c r="E49" s="1669"/>
      <c r="F49" s="1669"/>
      <c r="G49" s="1669"/>
      <c r="H49" s="1670"/>
      <c r="I49" s="1671"/>
      <c r="J49" s="1672"/>
      <c r="K49" s="1674"/>
      <c r="L49" s="1671"/>
      <c r="M49" s="1672"/>
      <c r="N49" s="1672"/>
      <c r="O49" s="1674"/>
      <c r="P49" s="1671"/>
      <c r="Q49" s="1672"/>
      <c r="R49" s="1672"/>
      <c r="S49" s="1672"/>
      <c r="T49" s="1672"/>
      <c r="U49" s="1672"/>
      <c r="V49" s="1672"/>
      <c r="W49" s="1673"/>
    </row>
    <row r="50" spans="1:23" ht="17.100000000000001" customHeight="1">
      <c r="A50" s="690" t="s">
        <v>803</v>
      </c>
      <c r="B50" s="1668"/>
      <c r="C50" s="1669"/>
      <c r="D50" s="1669"/>
      <c r="E50" s="1669"/>
      <c r="F50" s="1669"/>
      <c r="G50" s="1669"/>
      <c r="H50" s="1670"/>
      <c r="I50" s="1671"/>
      <c r="J50" s="1672"/>
      <c r="K50" s="1674"/>
      <c r="L50" s="1671"/>
      <c r="M50" s="1672"/>
      <c r="N50" s="1672"/>
      <c r="O50" s="1674"/>
      <c r="P50" s="1671"/>
      <c r="Q50" s="1672"/>
      <c r="R50" s="1672"/>
      <c r="S50" s="1672"/>
      <c r="T50" s="1672"/>
      <c r="U50" s="1672"/>
      <c r="V50" s="1672"/>
      <c r="W50" s="1673"/>
    </row>
    <row r="51" spans="1:23" ht="17.100000000000001" customHeight="1">
      <c r="A51" s="690" t="s">
        <v>805</v>
      </c>
      <c r="B51" s="1668"/>
      <c r="C51" s="1669"/>
      <c r="D51" s="1669"/>
      <c r="E51" s="1669"/>
      <c r="F51" s="1669"/>
      <c r="G51" s="1669"/>
      <c r="H51" s="1670"/>
      <c r="I51" s="1671"/>
      <c r="J51" s="1672"/>
      <c r="K51" s="1674"/>
      <c r="L51" s="1671"/>
      <c r="M51" s="1672"/>
      <c r="N51" s="1672"/>
      <c r="O51" s="1674"/>
      <c r="P51" s="1671"/>
      <c r="Q51" s="1672"/>
      <c r="R51" s="1672"/>
      <c r="S51" s="1672"/>
      <c r="T51" s="1672"/>
      <c r="U51" s="1672"/>
      <c r="V51" s="1672"/>
      <c r="W51" s="1673"/>
    </row>
    <row r="52" spans="1:23" ht="17.100000000000001" customHeight="1" thickBot="1">
      <c r="A52" s="691" t="s">
        <v>1817</v>
      </c>
      <c r="B52" s="1661"/>
      <c r="C52" s="1662"/>
      <c r="D52" s="1662"/>
      <c r="E52" s="1662"/>
      <c r="F52" s="1662"/>
      <c r="G52" s="1662"/>
      <c r="H52" s="1663"/>
      <c r="I52" s="1664"/>
      <c r="J52" s="1665"/>
      <c r="K52" s="1667"/>
      <c r="L52" s="1664"/>
      <c r="M52" s="1665"/>
      <c r="N52" s="1665"/>
      <c r="O52" s="1667"/>
      <c r="P52" s="1664"/>
      <c r="Q52" s="1665"/>
      <c r="R52" s="1665"/>
      <c r="S52" s="1665"/>
      <c r="T52" s="1665"/>
      <c r="U52" s="1665"/>
      <c r="V52" s="1665"/>
      <c r="W52" s="1666"/>
    </row>
  </sheetData>
  <mergeCells count="133">
    <mergeCell ref="A38:W38"/>
    <mergeCell ref="I45:K45"/>
    <mergeCell ref="I47:K47"/>
    <mergeCell ref="I48:K48"/>
    <mergeCell ref="I49:K49"/>
    <mergeCell ref="I50:K50"/>
    <mergeCell ref="I51:K51"/>
    <mergeCell ref="L41:O41"/>
    <mergeCell ref="L42:O42"/>
    <mergeCell ref="L43:O43"/>
    <mergeCell ref="L44:O44"/>
    <mergeCell ref="L45:O45"/>
    <mergeCell ref="L46:O46"/>
    <mergeCell ref="L47:O47"/>
    <mergeCell ref="L48:O48"/>
    <mergeCell ref="L49:O49"/>
    <mergeCell ref="L50:O50"/>
    <mergeCell ref="L51:O51"/>
    <mergeCell ref="B39:H39"/>
    <mergeCell ref="I39:K39"/>
    <mergeCell ref="L39:O39"/>
    <mergeCell ref="P39:W39"/>
    <mergeCell ref="B40:H40"/>
    <mergeCell ref="I40:K40"/>
    <mergeCell ref="A34:E34"/>
    <mergeCell ref="A35:E35"/>
    <mergeCell ref="A36:E36"/>
    <mergeCell ref="A32:E32"/>
    <mergeCell ref="A33:E33"/>
    <mergeCell ref="M9:N9"/>
    <mergeCell ref="M10:N10"/>
    <mergeCell ref="M11:N11"/>
    <mergeCell ref="M12:N12"/>
    <mergeCell ref="M13:N13"/>
    <mergeCell ref="M24:N24"/>
    <mergeCell ref="M25:N25"/>
    <mergeCell ref="M26:N26"/>
    <mergeCell ref="M27:N27"/>
    <mergeCell ref="M28:N28"/>
    <mergeCell ref="M21:N21"/>
    <mergeCell ref="M22:N22"/>
    <mergeCell ref="M23:N23"/>
    <mergeCell ref="M14:N14"/>
    <mergeCell ref="M15:N15"/>
    <mergeCell ref="M16:N16"/>
    <mergeCell ref="M17:N17"/>
    <mergeCell ref="M18:N18"/>
    <mergeCell ref="M19:N19"/>
    <mergeCell ref="C23:E23"/>
    <mergeCell ref="A29:W29"/>
    <mergeCell ref="A30:E31"/>
    <mergeCell ref="F30:H30"/>
    <mergeCell ref="I30:N30"/>
    <mergeCell ref="O30:T30"/>
    <mergeCell ref="U30:W30"/>
    <mergeCell ref="A19:B23"/>
    <mergeCell ref="C19:E19"/>
    <mergeCell ref="C20:E20"/>
    <mergeCell ref="C21:E21"/>
    <mergeCell ref="C22:E22"/>
    <mergeCell ref="A24:B28"/>
    <mergeCell ref="C24:E24"/>
    <mergeCell ref="C25:E25"/>
    <mergeCell ref="C26:E26"/>
    <mergeCell ref="C27:E27"/>
    <mergeCell ref="C28:E28"/>
    <mergeCell ref="M20:N20"/>
    <mergeCell ref="A14:B18"/>
    <mergeCell ref="C14:E14"/>
    <mergeCell ref="C15:E15"/>
    <mergeCell ref="C16:E16"/>
    <mergeCell ref="C17:E17"/>
    <mergeCell ref="C18:E18"/>
    <mergeCell ref="A9:B13"/>
    <mergeCell ref="C9:E9"/>
    <mergeCell ref="C10:E10"/>
    <mergeCell ref="C11:E11"/>
    <mergeCell ref="C12:E12"/>
    <mergeCell ref="C13:E13"/>
    <mergeCell ref="A4:B8"/>
    <mergeCell ref="C4:E4"/>
    <mergeCell ref="C5:E5"/>
    <mergeCell ref="C6:E6"/>
    <mergeCell ref="C7:E7"/>
    <mergeCell ref="C8:E8"/>
    <mergeCell ref="A1:U1"/>
    <mergeCell ref="V1:W1"/>
    <mergeCell ref="A2:B3"/>
    <mergeCell ref="C2:E3"/>
    <mergeCell ref="F2:H2"/>
    <mergeCell ref="I2:O2"/>
    <mergeCell ref="P2:T2"/>
    <mergeCell ref="U2:U3"/>
    <mergeCell ref="V2:V3"/>
    <mergeCell ref="W2:W3"/>
    <mergeCell ref="M3:N3"/>
    <mergeCell ref="M4:N4"/>
    <mergeCell ref="M5:N5"/>
    <mergeCell ref="M6:N6"/>
    <mergeCell ref="M7:N7"/>
    <mergeCell ref="M8:N8"/>
    <mergeCell ref="L40:O40"/>
    <mergeCell ref="P40:W40"/>
    <mergeCell ref="B41:H41"/>
    <mergeCell ref="I41:K41"/>
    <mergeCell ref="P41:W41"/>
    <mergeCell ref="B42:H42"/>
    <mergeCell ref="I42:K42"/>
    <mergeCell ref="P42:W42"/>
    <mergeCell ref="B43:H43"/>
    <mergeCell ref="I43:K43"/>
    <mergeCell ref="P43:W43"/>
    <mergeCell ref="B44:H44"/>
    <mergeCell ref="I44:K44"/>
    <mergeCell ref="P44:W44"/>
    <mergeCell ref="B45:H45"/>
    <mergeCell ref="P45:W45"/>
    <mergeCell ref="B46:H46"/>
    <mergeCell ref="P46:W46"/>
    <mergeCell ref="B51:H51"/>
    <mergeCell ref="P51:W51"/>
    <mergeCell ref="B52:H52"/>
    <mergeCell ref="P52:W52"/>
    <mergeCell ref="I52:K52"/>
    <mergeCell ref="L52:O52"/>
    <mergeCell ref="B47:H47"/>
    <mergeCell ref="P47:W47"/>
    <mergeCell ref="B48:H48"/>
    <mergeCell ref="P48:W48"/>
    <mergeCell ref="B49:H49"/>
    <mergeCell ref="P49:W49"/>
    <mergeCell ref="B50:H50"/>
    <mergeCell ref="P50:W50"/>
  </mergeCells>
  <printOptions horizontalCentered="1"/>
  <pageMargins left="0.51181102362204722" right="0.51181102362204722" top="0.19685039370078741" bottom="0.35433070866141736" header="0.23622047244094491" footer="0.23622047244094491"/>
  <pageSetup paperSize="9" scale="86"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P29"/>
  <sheetViews>
    <sheetView showZeros="0" workbookViewId="0">
      <selection activeCell="T26" sqref="T26"/>
    </sheetView>
  </sheetViews>
  <sheetFormatPr defaultColWidth="11.5" defaultRowHeight="12.75"/>
  <cols>
    <col min="1" max="1" width="5.83203125" style="141" customWidth="1"/>
    <col min="2" max="2" width="12.83203125" style="141" customWidth="1"/>
    <col min="3" max="4" width="10" style="141" customWidth="1"/>
    <col min="5" max="5" width="6.1640625" style="141" customWidth="1"/>
    <col min="6" max="9" width="5.83203125" style="141" customWidth="1"/>
    <col min="10" max="10" width="6.83203125" style="141" customWidth="1"/>
    <col min="11" max="11" width="5.83203125" style="141" customWidth="1"/>
    <col min="12" max="12" width="4" style="141" customWidth="1"/>
    <col min="13" max="13" width="1.6640625" style="141" hidden="1" customWidth="1"/>
    <col min="14" max="14" width="3.1640625" style="141" hidden="1" customWidth="1"/>
    <col min="15" max="16" width="7.83203125" style="141" customWidth="1"/>
    <col min="17" max="227" width="11.5" style="141"/>
    <col min="228" max="228" width="5.83203125" style="141" customWidth="1"/>
    <col min="229" max="229" width="12.83203125" style="141" customWidth="1"/>
    <col min="230" max="232" width="10" style="141" customWidth="1"/>
    <col min="233" max="236" width="5.83203125" style="141" customWidth="1"/>
    <col min="237" max="237" width="6.83203125" style="141" customWidth="1"/>
    <col min="238" max="239" width="5.83203125" style="141" customWidth="1"/>
    <col min="240" max="240" width="5.1640625" style="141" customWidth="1"/>
    <col min="241" max="241" width="0" style="141" hidden="1" customWidth="1"/>
    <col min="242" max="242" width="7.83203125" style="141" customWidth="1"/>
    <col min="243" max="483" width="11.5" style="141"/>
    <col min="484" max="484" width="5.83203125" style="141" customWidth="1"/>
    <col min="485" max="485" width="12.83203125" style="141" customWidth="1"/>
    <col min="486" max="488" width="10" style="141" customWidth="1"/>
    <col min="489" max="492" width="5.83203125" style="141" customWidth="1"/>
    <col min="493" max="493" width="6.83203125" style="141" customWidth="1"/>
    <col min="494" max="495" width="5.83203125" style="141" customWidth="1"/>
    <col min="496" max="496" width="5.1640625" style="141" customWidth="1"/>
    <col min="497" max="497" width="0" style="141" hidden="1" customWidth="1"/>
    <col min="498" max="498" width="7.83203125" style="141" customWidth="1"/>
    <col min="499" max="739" width="11.5" style="141"/>
    <col min="740" max="740" width="5.83203125" style="141" customWidth="1"/>
    <col min="741" max="741" width="12.83203125" style="141" customWidth="1"/>
    <col min="742" max="744" width="10" style="141" customWidth="1"/>
    <col min="745" max="748" width="5.83203125" style="141" customWidth="1"/>
    <col min="749" max="749" width="6.83203125" style="141" customWidth="1"/>
    <col min="750" max="751" width="5.83203125" style="141" customWidth="1"/>
    <col min="752" max="752" width="5.1640625" style="141" customWidth="1"/>
    <col min="753" max="753" width="0" style="141" hidden="1" customWidth="1"/>
    <col min="754" max="754" width="7.83203125" style="141" customWidth="1"/>
    <col min="755" max="995" width="11.5" style="141"/>
    <col min="996" max="996" width="5.83203125" style="141" customWidth="1"/>
    <col min="997" max="997" width="12.83203125" style="141" customWidth="1"/>
    <col min="998" max="1000" width="10" style="141" customWidth="1"/>
    <col min="1001" max="1004" width="5.83203125" style="141" customWidth="1"/>
    <col min="1005" max="1005" width="6.83203125" style="141" customWidth="1"/>
    <col min="1006" max="1007" width="5.83203125" style="141" customWidth="1"/>
    <col min="1008" max="1008" width="5.1640625" style="141" customWidth="1"/>
    <col min="1009" max="1009" width="0" style="141" hidden="1" customWidth="1"/>
    <col min="1010" max="1010" width="7.83203125" style="141" customWidth="1"/>
    <col min="1011" max="1251" width="11.5" style="141"/>
    <col min="1252" max="1252" width="5.83203125" style="141" customWidth="1"/>
    <col min="1253" max="1253" width="12.83203125" style="141" customWidth="1"/>
    <col min="1254" max="1256" width="10" style="141" customWidth="1"/>
    <col min="1257" max="1260" width="5.83203125" style="141" customWidth="1"/>
    <col min="1261" max="1261" width="6.83203125" style="141" customWidth="1"/>
    <col min="1262" max="1263" width="5.83203125" style="141" customWidth="1"/>
    <col min="1264" max="1264" width="5.1640625" style="141" customWidth="1"/>
    <col min="1265" max="1265" width="0" style="141" hidden="1" customWidth="1"/>
    <col min="1266" max="1266" width="7.83203125" style="141" customWidth="1"/>
    <col min="1267" max="1507" width="11.5" style="141"/>
    <col min="1508" max="1508" width="5.83203125" style="141" customWidth="1"/>
    <col min="1509" max="1509" width="12.83203125" style="141" customWidth="1"/>
    <col min="1510" max="1512" width="10" style="141" customWidth="1"/>
    <col min="1513" max="1516" width="5.83203125" style="141" customWidth="1"/>
    <col min="1517" max="1517" width="6.83203125" style="141" customWidth="1"/>
    <col min="1518" max="1519" width="5.83203125" style="141" customWidth="1"/>
    <col min="1520" max="1520" width="5.1640625" style="141" customWidth="1"/>
    <col min="1521" max="1521" width="0" style="141" hidden="1" customWidth="1"/>
    <col min="1522" max="1522" width="7.83203125" style="141" customWidth="1"/>
    <col min="1523" max="1763" width="11.5" style="141"/>
    <col min="1764" max="1764" width="5.83203125" style="141" customWidth="1"/>
    <col min="1765" max="1765" width="12.83203125" style="141" customWidth="1"/>
    <col min="1766" max="1768" width="10" style="141" customWidth="1"/>
    <col min="1769" max="1772" width="5.83203125" style="141" customWidth="1"/>
    <col min="1773" max="1773" width="6.83203125" style="141" customWidth="1"/>
    <col min="1774" max="1775" width="5.83203125" style="141" customWidth="1"/>
    <col min="1776" max="1776" width="5.1640625" style="141" customWidth="1"/>
    <col min="1777" max="1777" width="0" style="141" hidden="1" customWidth="1"/>
    <col min="1778" max="1778" width="7.83203125" style="141" customWidth="1"/>
    <col min="1779" max="2019" width="11.5" style="141"/>
    <col min="2020" max="2020" width="5.83203125" style="141" customWidth="1"/>
    <col min="2021" max="2021" width="12.83203125" style="141" customWidth="1"/>
    <col min="2022" max="2024" width="10" style="141" customWidth="1"/>
    <col min="2025" max="2028" width="5.83203125" style="141" customWidth="1"/>
    <col min="2029" max="2029" width="6.83203125" style="141" customWidth="1"/>
    <col min="2030" max="2031" width="5.83203125" style="141" customWidth="1"/>
    <col min="2032" max="2032" width="5.1640625" style="141" customWidth="1"/>
    <col min="2033" max="2033" width="0" style="141" hidden="1" customWidth="1"/>
    <col min="2034" max="2034" width="7.83203125" style="141" customWidth="1"/>
    <col min="2035" max="2275" width="11.5" style="141"/>
    <col min="2276" max="2276" width="5.83203125" style="141" customWidth="1"/>
    <col min="2277" max="2277" width="12.83203125" style="141" customWidth="1"/>
    <col min="2278" max="2280" width="10" style="141" customWidth="1"/>
    <col min="2281" max="2284" width="5.83203125" style="141" customWidth="1"/>
    <col min="2285" max="2285" width="6.83203125" style="141" customWidth="1"/>
    <col min="2286" max="2287" width="5.83203125" style="141" customWidth="1"/>
    <col min="2288" max="2288" width="5.1640625" style="141" customWidth="1"/>
    <col min="2289" max="2289" width="0" style="141" hidden="1" customWidth="1"/>
    <col min="2290" max="2290" width="7.83203125" style="141" customWidth="1"/>
    <col min="2291" max="2531" width="11.5" style="141"/>
    <col min="2532" max="2532" width="5.83203125" style="141" customWidth="1"/>
    <col min="2533" max="2533" width="12.83203125" style="141" customWidth="1"/>
    <col min="2534" max="2536" width="10" style="141" customWidth="1"/>
    <col min="2537" max="2540" width="5.83203125" style="141" customWidth="1"/>
    <col min="2541" max="2541" width="6.83203125" style="141" customWidth="1"/>
    <col min="2542" max="2543" width="5.83203125" style="141" customWidth="1"/>
    <col min="2544" max="2544" width="5.1640625" style="141" customWidth="1"/>
    <col min="2545" max="2545" width="0" style="141" hidden="1" customWidth="1"/>
    <col min="2546" max="2546" width="7.83203125" style="141" customWidth="1"/>
    <col min="2547" max="2787" width="11.5" style="141"/>
    <col min="2788" max="2788" width="5.83203125" style="141" customWidth="1"/>
    <col min="2789" max="2789" width="12.83203125" style="141" customWidth="1"/>
    <col min="2790" max="2792" width="10" style="141" customWidth="1"/>
    <col min="2793" max="2796" width="5.83203125" style="141" customWidth="1"/>
    <col min="2797" max="2797" width="6.83203125" style="141" customWidth="1"/>
    <col min="2798" max="2799" width="5.83203125" style="141" customWidth="1"/>
    <col min="2800" max="2800" width="5.1640625" style="141" customWidth="1"/>
    <col min="2801" max="2801" width="0" style="141" hidden="1" customWidth="1"/>
    <col min="2802" max="2802" width="7.83203125" style="141" customWidth="1"/>
    <col min="2803" max="3043" width="11.5" style="141"/>
    <col min="3044" max="3044" width="5.83203125" style="141" customWidth="1"/>
    <col min="3045" max="3045" width="12.83203125" style="141" customWidth="1"/>
    <col min="3046" max="3048" width="10" style="141" customWidth="1"/>
    <col min="3049" max="3052" width="5.83203125" style="141" customWidth="1"/>
    <col min="3053" max="3053" width="6.83203125" style="141" customWidth="1"/>
    <col min="3054" max="3055" width="5.83203125" style="141" customWidth="1"/>
    <col min="3056" max="3056" width="5.1640625" style="141" customWidth="1"/>
    <col min="3057" max="3057" width="0" style="141" hidden="1" customWidth="1"/>
    <col min="3058" max="3058" width="7.83203125" style="141" customWidth="1"/>
    <col min="3059" max="3299" width="11.5" style="141"/>
    <col min="3300" max="3300" width="5.83203125" style="141" customWidth="1"/>
    <col min="3301" max="3301" width="12.83203125" style="141" customWidth="1"/>
    <col min="3302" max="3304" width="10" style="141" customWidth="1"/>
    <col min="3305" max="3308" width="5.83203125" style="141" customWidth="1"/>
    <col min="3309" max="3309" width="6.83203125" style="141" customWidth="1"/>
    <col min="3310" max="3311" width="5.83203125" style="141" customWidth="1"/>
    <col min="3312" max="3312" width="5.1640625" style="141" customWidth="1"/>
    <col min="3313" max="3313" width="0" style="141" hidden="1" customWidth="1"/>
    <col min="3314" max="3314" width="7.83203125" style="141" customWidth="1"/>
    <col min="3315" max="3555" width="11.5" style="141"/>
    <col min="3556" max="3556" width="5.83203125" style="141" customWidth="1"/>
    <col min="3557" max="3557" width="12.83203125" style="141" customWidth="1"/>
    <col min="3558" max="3560" width="10" style="141" customWidth="1"/>
    <col min="3561" max="3564" width="5.83203125" style="141" customWidth="1"/>
    <col min="3565" max="3565" width="6.83203125" style="141" customWidth="1"/>
    <col min="3566" max="3567" width="5.83203125" style="141" customWidth="1"/>
    <col min="3568" max="3568" width="5.1640625" style="141" customWidth="1"/>
    <col min="3569" max="3569" width="0" style="141" hidden="1" customWidth="1"/>
    <col min="3570" max="3570" width="7.83203125" style="141" customWidth="1"/>
    <col min="3571" max="3811" width="11.5" style="141"/>
    <col min="3812" max="3812" width="5.83203125" style="141" customWidth="1"/>
    <col min="3813" max="3813" width="12.83203125" style="141" customWidth="1"/>
    <col min="3814" max="3816" width="10" style="141" customWidth="1"/>
    <col min="3817" max="3820" width="5.83203125" style="141" customWidth="1"/>
    <col min="3821" max="3821" width="6.83203125" style="141" customWidth="1"/>
    <col min="3822" max="3823" width="5.83203125" style="141" customWidth="1"/>
    <col min="3824" max="3824" width="5.1640625" style="141" customWidth="1"/>
    <col min="3825" max="3825" width="0" style="141" hidden="1" customWidth="1"/>
    <col min="3826" max="3826" width="7.83203125" style="141" customWidth="1"/>
    <col min="3827" max="4067" width="11.5" style="141"/>
    <col min="4068" max="4068" width="5.83203125" style="141" customWidth="1"/>
    <col min="4069" max="4069" width="12.83203125" style="141" customWidth="1"/>
    <col min="4070" max="4072" width="10" style="141" customWidth="1"/>
    <col min="4073" max="4076" width="5.83203125" style="141" customWidth="1"/>
    <col min="4077" max="4077" width="6.83203125" style="141" customWidth="1"/>
    <col min="4078" max="4079" width="5.83203125" style="141" customWidth="1"/>
    <col min="4080" max="4080" width="5.1640625" style="141" customWidth="1"/>
    <col min="4081" max="4081" width="0" style="141" hidden="1" customWidth="1"/>
    <col min="4082" max="4082" width="7.83203125" style="141" customWidth="1"/>
    <col min="4083" max="4323" width="11.5" style="141"/>
    <col min="4324" max="4324" width="5.83203125" style="141" customWidth="1"/>
    <col min="4325" max="4325" width="12.83203125" style="141" customWidth="1"/>
    <col min="4326" max="4328" width="10" style="141" customWidth="1"/>
    <col min="4329" max="4332" width="5.83203125" style="141" customWidth="1"/>
    <col min="4333" max="4333" width="6.83203125" style="141" customWidth="1"/>
    <col min="4334" max="4335" width="5.83203125" style="141" customWidth="1"/>
    <col min="4336" max="4336" width="5.1640625" style="141" customWidth="1"/>
    <col min="4337" max="4337" width="0" style="141" hidden="1" customWidth="1"/>
    <col min="4338" max="4338" width="7.83203125" style="141" customWidth="1"/>
    <col min="4339" max="4579" width="11.5" style="141"/>
    <col min="4580" max="4580" width="5.83203125" style="141" customWidth="1"/>
    <col min="4581" max="4581" width="12.83203125" style="141" customWidth="1"/>
    <col min="4582" max="4584" width="10" style="141" customWidth="1"/>
    <col min="4585" max="4588" width="5.83203125" style="141" customWidth="1"/>
    <col min="4589" max="4589" width="6.83203125" style="141" customWidth="1"/>
    <col min="4590" max="4591" width="5.83203125" style="141" customWidth="1"/>
    <col min="4592" max="4592" width="5.1640625" style="141" customWidth="1"/>
    <col min="4593" max="4593" width="0" style="141" hidden="1" customWidth="1"/>
    <col min="4594" max="4594" width="7.83203125" style="141" customWidth="1"/>
    <col min="4595" max="4835" width="11.5" style="141"/>
    <col min="4836" max="4836" width="5.83203125" style="141" customWidth="1"/>
    <col min="4837" max="4837" width="12.83203125" style="141" customWidth="1"/>
    <col min="4838" max="4840" width="10" style="141" customWidth="1"/>
    <col min="4841" max="4844" width="5.83203125" style="141" customWidth="1"/>
    <col min="4845" max="4845" width="6.83203125" style="141" customWidth="1"/>
    <col min="4846" max="4847" width="5.83203125" style="141" customWidth="1"/>
    <col min="4848" max="4848" width="5.1640625" style="141" customWidth="1"/>
    <col min="4849" max="4849" width="0" style="141" hidden="1" customWidth="1"/>
    <col min="4850" max="4850" width="7.83203125" style="141" customWidth="1"/>
    <col min="4851" max="5091" width="11.5" style="141"/>
    <col min="5092" max="5092" width="5.83203125" style="141" customWidth="1"/>
    <col min="5093" max="5093" width="12.83203125" style="141" customWidth="1"/>
    <col min="5094" max="5096" width="10" style="141" customWidth="1"/>
    <col min="5097" max="5100" width="5.83203125" style="141" customWidth="1"/>
    <col min="5101" max="5101" width="6.83203125" style="141" customWidth="1"/>
    <col min="5102" max="5103" width="5.83203125" style="141" customWidth="1"/>
    <col min="5104" max="5104" width="5.1640625" style="141" customWidth="1"/>
    <col min="5105" max="5105" width="0" style="141" hidden="1" customWidth="1"/>
    <col min="5106" max="5106" width="7.83203125" style="141" customWidth="1"/>
    <col min="5107" max="5347" width="11.5" style="141"/>
    <col min="5348" max="5348" width="5.83203125" style="141" customWidth="1"/>
    <col min="5349" max="5349" width="12.83203125" style="141" customWidth="1"/>
    <col min="5350" max="5352" width="10" style="141" customWidth="1"/>
    <col min="5353" max="5356" width="5.83203125" style="141" customWidth="1"/>
    <col min="5357" max="5357" width="6.83203125" style="141" customWidth="1"/>
    <col min="5358" max="5359" width="5.83203125" style="141" customWidth="1"/>
    <col min="5360" max="5360" width="5.1640625" style="141" customWidth="1"/>
    <col min="5361" max="5361" width="0" style="141" hidden="1" customWidth="1"/>
    <col min="5362" max="5362" width="7.83203125" style="141" customWidth="1"/>
    <col min="5363" max="5603" width="11.5" style="141"/>
    <col min="5604" max="5604" width="5.83203125" style="141" customWidth="1"/>
    <col min="5605" max="5605" width="12.83203125" style="141" customWidth="1"/>
    <col min="5606" max="5608" width="10" style="141" customWidth="1"/>
    <col min="5609" max="5612" width="5.83203125" style="141" customWidth="1"/>
    <col min="5613" max="5613" width="6.83203125" style="141" customWidth="1"/>
    <col min="5614" max="5615" width="5.83203125" style="141" customWidth="1"/>
    <col min="5616" max="5616" width="5.1640625" style="141" customWidth="1"/>
    <col min="5617" max="5617" width="0" style="141" hidden="1" customWidth="1"/>
    <col min="5618" max="5618" width="7.83203125" style="141" customWidth="1"/>
    <col min="5619" max="5859" width="11.5" style="141"/>
    <col min="5860" max="5860" width="5.83203125" style="141" customWidth="1"/>
    <col min="5861" max="5861" width="12.83203125" style="141" customWidth="1"/>
    <col min="5862" max="5864" width="10" style="141" customWidth="1"/>
    <col min="5865" max="5868" width="5.83203125" style="141" customWidth="1"/>
    <col min="5869" max="5869" width="6.83203125" style="141" customWidth="1"/>
    <col min="5870" max="5871" width="5.83203125" style="141" customWidth="1"/>
    <col min="5872" max="5872" width="5.1640625" style="141" customWidth="1"/>
    <col min="5873" max="5873" width="0" style="141" hidden="1" customWidth="1"/>
    <col min="5874" max="5874" width="7.83203125" style="141" customWidth="1"/>
    <col min="5875" max="6115" width="11.5" style="141"/>
    <col min="6116" max="6116" width="5.83203125" style="141" customWidth="1"/>
    <col min="6117" max="6117" width="12.83203125" style="141" customWidth="1"/>
    <col min="6118" max="6120" width="10" style="141" customWidth="1"/>
    <col min="6121" max="6124" width="5.83203125" style="141" customWidth="1"/>
    <col min="6125" max="6125" width="6.83203125" style="141" customWidth="1"/>
    <col min="6126" max="6127" width="5.83203125" style="141" customWidth="1"/>
    <col min="6128" max="6128" width="5.1640625" style="141" customWidth="1"/>
    <col min="6129" max="6129" width="0" style="141" hidden="1" customWidth="1"/>
    <col min="6130" max="6130" width="7.83203125" style="141" customWidth="1"/>
    <col min="6131" max="6371" width="11.5" style="141"/>
    <col min="6372" max="6372" width="5.83203125" style="141" customWidth="1"/>
    <col min="6373" max="6373" width="12.83203125" style="141" customWidth="1"/>
    <col min="6374" max="6376" width="10" style="141" customWidth="1"/>
    <col min="6377" max="6380" width="5.83203125" style="141" customWidth="1"/>
    <col min="6381" max="6381" width="6.83203125" style="141" customWidth="1"/>
    <col min="6382" max="6383" width="5.83203125" style="141" customWidth="1"/>
    <col min="6384" max="6384" width="5.1640625" style="141" customWidth="1"/>
    <col min="6385" max="6385" width="0" style="141" hidden="1" customWidth="1"/>
    <col min="6386" max="6386" width="7.83203125" style="141" customWidth="1"/>
    <col min="6387" max="6627" width="11.5" style="141"/>
    <col min="6628" max="6628" width="5.83203125" style="141" customWidth="1"/>
    <col min="6629" max="6629" width="12.83203125" style="141" customWidth="1"/>
    <col min="6630" max="6632" width="10" style="141" customWidth="1"/>
    <col min="6633" max="6636" width="5.83203125" style="141" customWidth="1"/>
    <col min="6637" max="6637" width="6.83203125" style="141" customWidth="1"/>
    <col min="6638" max="6639" width="5.83203125" style="141" customWidth="1"/>
    <col min="6640" max="6640" width="5.1640625" style="141" customWidth="1"/>
    <col min="6641" max="6641" width="0" style="141" hidden="1" customWidth="1"/>
    <col min="6642" max="6642" width="7.83203125" style="141" customWidth="1"/>
    <col min="6643" max="6883" width="11.5" style="141"/>
    <col min="6884" max="6884" width="5.83203125" style="141" customWidth="1"/>
    <col min="6885" max="6885" width="12.83203125" style="141" customWidth="1"/>
    <col min="6886" max="6888" width="10" style="141" customWidth="1"/>
    <col min="6889" max="6892" width="5.83203125" style="141" customWidth="1"/>
    <col min="6893" max="6893" width="6.83203125" style="141" customWidth="1"/>
    <col min="6894" max="6895" width="5.83203125" style="141" customWidth="1"/>
    <col min="6896" max="6896" width="5.1640625" style="141" customWidth="1"/>
    <col min="6897" max="6897" width="0" style="141" hidden="1" customWidth="1"/>
    <col min="6898" max="6898" width="7.83203125" style="141" customWidth="1"/>
    <col min="6899" max="7139" width="11.5" style="141"/>
    <col min="7140" max="7140" width="5.83203125" style="141" customWidth="1"/>
    <col min="7141" max="7141" width="12.83203125" style="141" customWidth="1"/>
    <col min="7142" max="7144" width="10" style="141" customWidth="1"/>
    <col min="7145" max="7148" width="5.83203125" style="141" customWidth="1"/>
    <col min="7149" max="7149" width="6.83203125" style="141" customWidth="1"/>
    <col min="7150" max="7151" width="5.83203125" style="141" customWidth="1"/>
    <col min="7152" max="7152" width="5.1640625" style="141" customWidth="1"/>
    <col min="7153" max="7153" width="0" style="141" hidden="1" customWidth="1"/>
    <col min="7154" max="7154" width="7.83203125" style="141" customWidth="1"/>
    <col min="7155" max="7395" width="11.5" style="141"/>
    <col min="7396" max="7396" width="5.83203125" style="141" customWidth="1"/>
    <col min="7397" max="7397" width="12.83203125" style="141" customWidth="1"/>
    <col min="7398" max="7400" width="10" style="141" customWidth="1"/>
    <col min="7401" max="7404" width="5.83203125" style="141" customWidth="1"/>
    <col min="7405" max="7405" width="6.83203125" style="141" customWidth="1"/>
    <col min="7406" max="7407" width="5.83203125" style="141" customWidth="1"/>
    <col min="7408" max="7408" width="5.1640625" style="141" customWidth="1"/>
    <col min="7409" max="7409" width="0" style="141" hidden="1" customWidth="1"/>
    <col min="7410" max="7410" width="7.83203125" style="141" customWidth="1"/>
    <col min="7411" max="7651" width="11.5" style="141"/>
    <col min="7652" max="7652" width="5.83203125" style="141" customWidth="1"/>
    <col min="7653" max="7653" width="12.83203125" style="141" customWidth="1"/>
    <col min="7654" max="7656" width="10" style="141" customWidth="1"/>
    <col min="7657" max="7660" width="5.83203125" style="141" customWidth="1"/>
    <col min="7661" max="7661" width="6.83203125" style="141" customWidth="1"/>
    <col min="7662" max="7663" width="5.83203125" style="141" customWidth="1"/>
    <col min="7664" max="7664" width="5.1640625" style="141" customWidth="1"/>
    <col min="7665" max="7665" width="0" style="141" hidden="1" customWidth="1"/>
    <col min="7666" max="7666" width="7.83203125" style="141" customWidth="1"/>
    <col min="7667" max="7907" width="11.5" style="141"/>
    <col min="7908" max="7908" width="5.83203125" style="141" customWidth="1"/>
    <col min="7909" max="7909" width="12.83203125" style="141" customWidth="1"/>
    <col min="7910" max="7912" width="10" style="141" customWidth="1"/>
    <col min="7913" max="7916" width="5.83203125" style="141" customWidth="1"/>
    <col min="7917" max="7917" width="6.83203125" style="141" customWidth="1"/>
    <col min="7918" max="7919" width="5.83203125" style="141" customWidth="1"/>
    <col min="7920" max="7920" width="5.1640625" style="141" customWidth="1"/>
    <col min="7921" max="7921" width="0" style="141" hidden="1" customWidth="1"/>
    <col min="7922" max="7922" width="7.83203125" style="141" customWidth="1"/>
    <col min="7923" max="8163" width="11.5" style="141"/>
    <col min="8164" max="8164" width="5.83203125" style="141" customWidth="1"/>
    <col min="8165" max="8165" width="12.83203125" style="141" customWidth="1"/>
    <col min="8166" max="8168" width="10" style="141" customWidth="1"/>
    <col min="8169" max="8172" width="5.83203125" style="141" customWidth="1"/>
    <col min="8173" max="8173" width="6.83203125" style="141" customWidth="1"/>
    <col min="8174" max="8175" width="5.83203125" style="141" customWidth="1"/>
    <col min="8176" max="8176" width="5.1640625" style="141" customWidth="1"/>
    <col min="8177" max="8177" width="0" style="141" hidden="1" customWidth="1"/>
    <col min="8178" max="8178" width="7.83203125" style="141" customWidth="1"/>
    <col min="8179" max="8419" width="11.5" style="141"/>
    <col min="8420" max="8420" width="5.83203125" style="141" customWidth="1"/>
    <col min="8421" max="8421" width="12.83203125" style="141" customWidth="1"/>
    <col min="8422" max="8424" width="10" style="141" customWidth="1"/>
    <col min="8425" max="8428" width="5.83203125" style="141" customWidth="1"/>
    <col min="8429" max="8429" width="6.83203125" style="141" customWidth="1"/>
    <col min="8430" max="8431" width="5.83203125" style="141" customWidth="1"/>
    <col min="8432" max="8432" width="5.1640625" style="141" customWidth="1"/>
    <col min="8433" max="8433" width="0" style="141" hidden="1" customWidth="1"/>
    <col min="8434" max="8434" width="7.83203125" style="141" customWidth="1"/>
    <col min="8435" max="8675" width="11.5" style="141"/>
    <col min="8676" max="8676" width="5.83203125" style="141" customWidth="1"/>
    <col min="8677" max="8677" width="12.83203125" style="141" customWidth="1"/>
    <col min="8678" max="8680" width="10" style="141" customWidth="1"/>
    <col min="8681" max="8684" width="5.83203125" style="141" customWidth="1"/>
    <col min="8685" max="8685" width="6.83203125" style="141" customWidth="1"/>
    <col min="8686" max="8687" width="5.83203125" style="141" customWidth="1"/>
    <col min="8688" max="8688" width="5.1640625" style="141" customWidth="1"/>
    <col min="8689" max="8689" width="0" style="141" hidden="1" customWidth="1"/>
    <col min="8690" max="8690" width="7.83203125" style="141" customWidth="1"/>
    <col min="8691" max="8931" width="11.5" style="141"/>
    <col min="8932" max="8932" width="5.83203125" style="141" customWidth="1"/>
    <col min="8933" max="8933" width="12.83203125" style="141" customWidth="1"/>
    <col min="8934" max="8936" width="10" style="141" customWidth="1"/>
    <col min="8937" max="8940" width="5.83203125" style="141" customWidth="1"/>
    <col min="8941" max="8941" width="6.83203125" style="141" customWidth="1"/>
    <col min="8942" max="8943" width="5.83203125" style="141" customWidth="1"/>
    <col min="8944" max="8944" width="5.1640625" style="141" customWidth="1"/>
    <col min="8945" max="8945" width="0" style="141" hidden="1" customWidth="1"/>
    <col min="8946" max="8946" width="7.83203125" style="141" customWidth="1"/>
    <col min="8947" max="9187" width="11.5" style="141"/>
    <col min="9188" max="9188" width="5.83203125" style="141" customWidth="1"/>
    <col min="9189" max="9189" width="12.83203125" style="141" customWidth="1"/>
    <col min="9190" max="9192" width="10" style="141" customWidth="1"/>
    <col min="9193" max="9196" width="5.83203125" style="141" customWidth="1"/>
    <col min="9197" max="9197" width="6.83203125" style="141" customWidth="1"/>
    <col min="9198" max="9199" width="5.83203125" style="141" customWidth="1"/>
    <col min="9200" max="9200" width="5.1640625" style="141" customWidth="1"/>
    <col min="9201" max="9201" width="0" style="141" hidden="1" customWidth="1"/>
    <col min="9202" max="9202" width="7.83203125" style="141" customWidth="1"/>
    <col min="9203" max="9443" width="11.5" style="141"/>
    <col min="9444" max="9444" width="5.83203125" style="141" customWidth="1"/>
    <col min="9445" max="9445" width="12.83203125" style="141" customWidth="1"/>
    <col min="9446" max="9448" width="10" style="141" customWidth="1"/>
    <col min="9449" max="9452" width="5.83203125" style="141" customWidth="1"/>
    <col min="9453" max="9453" width="6.83203125" style="141" customWidth="1"/>
    <col min="9454" max="9455" width="5.83203125" style="141" customWidth="1"/>
    <col min="9456" max="9456" width="5.1640625" style="141" customWidth="1"/>
    <col min="9457" max="9457" width="0" style="141" hidden="1" customWidth="1"/>
    <col min="9458" max="9458" width="7.83203125" style="141" customWidth="1"/>
    <col min="9459" max="9699" width="11.5" style="141"/>
    <col min="9700" max="9700" width="5.83203125" style="141" customWidth="1"/>
    <col min="9701" max="9701" width="12.83203125" style="141" customWidth="1"/>
    <col min="9702" max="9704" width="10" style="141" customWidth="1"/>
    <col min="9705" max="9708" width="5.83203125" style="141" customWidth="1"/>
    <col min="9709" max="9709" width="6.83203125" style="141" customWidth="1"/>
    <col min="9710" max="9711" width="5.83203125" style="141" customWidth="1"/>
    <col min="9712" max="9712" width="5.1640625" style="141" customWidth="1"/>
    <col min="9713" max="9713" width="0" style="141" hidden="1" customWidth="1"/>
    <col min="9714" max="9714" width="7.83203125" style="141" customWidth="1"/>
    <col min="9715" max="9955" width="11.5" style="141"/>
    <col min="9956" max="9956" width="5.83203125" style="141" customWidth="1"/>
    <col min="9957" max="9957" width="12.83203125" style="141" customWidth="1"/>
    <col min="9958" max="9960" width="10" style="141" customWidth="1"/>
    <col min="9961" max="9964" width="5.83203125" style="141" customWidth="1"/>
    <col min="9965" max="9965" width="6.83203125" style="141" customWidth="1"/>
    <col min="9966" max="9967" width="5.83203125" style="141" customWidth="1"/>
    <col min="9968" max="9968" width="5.1640625" style="141" customWidth="1"/>
    <col min="9969" max="9969" width="0" style="141" hidden="1" customWidth="1"/>
    <col min="9970" max="9970" width="7.83203125" style="141" customWidth="1"/>
    <col min="9971" max="10211" width="11.5" style="141"/>
    <col min="10212" max="10212" width="5.83203125" style="141" customWidth="1"/>
    <col min="10213" max="10213" width="12.83203125" style="141" customWidth="1"/>
    <col min="10214" max="10216" width="10" style="141" customWidth="1"/>
    <col min="10217" max="10220" width="5.83203125" style="141" customWidth="1"/>
    <col min="10221" max="10221" width="6.83203125" style="141" customWidth="1"/>
    <col min="10222" max="10223" width="5.83203125" style="141" customWidth="1"/>
    <col min="10224" max="10224" width="5.1640625" style="141" customWidth="1"/>
    <col min="10225" max="10225" width="0" style="141" hidden="1" customWidth="1"/>
    <col min="10226" max="10226" width="7.83203125" style="141" customWidth="1"/>
    <col min="10227" max="10467" width="11.5" style="141"/>
    <col min="10468" max="10468" width="5.83203125" style="141" customWidth="1"/>
    <col min="10469" max="10469" width="12.83203125" style="141" customWidth="1"/>
    <col min="10470" max="10472" width="10" style="141" customWidth="1"/>
    <col min="10473" max="10476" width="5.83203125" style="141" customWidth="1"/>
    <col min="10477" max="10477" width="6.83203125" style="141" customWidth="1"/>
    <col min="10478" max="10479" width="5.83203125" style="141" customWidth="1"/>
    <col min="10480" max="10480" width="5.1640625" style="141" customWidth="1"/>
    <col min="10481" max="10481" width="0" style="141" hidden="1" customWidth="1"/>
    <col min="10482" max="10482" width="7.83203125" style="141" customWidth="1"/>
    <col min="10483" max="10723" width="11.5" style="141"/>
    <col min="10724" max="10724" width="5.83203125" style="141" customWidth="1"/>
    <col min="10725" max="10725" width="12.83203125" style="141" customWidth="1"/>
    <col min="10726" max="10728" width="10" style="141" customWidth="1"/>
    <col min="10729" max="10732" width="5.83203125" style="141" customWidth="1"/>
    <col min="10733" max="10733" width="6.83203125" style="141" customWidth="1"/>
    <col min="10734" max="10735" width="5.83203125" style="141" customWidth="1"/>
    <col min="10736" max="10736" width="5.1640625" style="141" customWidth="1"/>
    <col min="10737" max="10737" width="0" style="141" hidden="1" customWidth="1"/>
    <col min="10738" max="10738" width="7.83203125" style="141" customWidth="1"/>
    <col min="10739" max="10979" width="11.5" style="141"/>
    <col min="10980" max="10980" width="5.83203125" style="141" customWidth="1"/>
    <col min="10981" max="10981" width="12.83203125" style="141" customWidth="1"/>
    <col min="10982" max="10984" width="10" style="141" customWidth="1"/>
    <col min="10985" max="10988" width="5.83203125" style="141" customWidth="1"/>
    <col min="10989" max="10989" width="6.83203125" style="141" customWidth="1"/>
    <col min="10990" max="10991" width="5.83203125" style="141" customWidth="1"/>
    <col min="10992" max="10992" width="5.1640625" style="141" customWidth="1"/>
    <col min="10993" max="10993" width="0" style="141" hidden="1" customWidth="1"/>
    <col min="10994" max="10994" width="7.83203125" style="141" customWidth="1"/>
    <col min="10995" max="11235" width="11.5" style="141"/>
    <col min="11236" max="11236" width="5.83203125" style="141" customWidth="1"/>
    <col min="11237" max="11237" width="12.83203125" style="141" customWidth="1"/>
    <col min="11238" max="11240" width="10" style="141" customWidth="1"/>
    <col min="11241" max="11244" width="5.83203125" style="141" customWidth="1"/>
    <col min="11245" max="11245" width="6.83203125" style="141" customWidth="1"/>
    <col min="11246" max="11247" width="5.83203125" style="141" customWidth="1"/>
    <col min="11248" max="11248" width="5.1640625" style="141" customWidth="1"/>
    <col min="11249" max="11249" width="0" style="141" hidden="1" customWidth="1"/>
    <col min="11250" max="11250" width="7.83203125" style="141" customWidth="1"/>
    <col min="11251" max="11491" width="11.5" style="141"/>
    <col min="11492" max="11492" width="5.83203125" style="141" customWidth="1"/>
    <col min="11493" max="11493" width="12.83203125" style="141" customWidth="1"/>
    <col min="11494" max="11496" width="10" style="141" customWidth="1"/>
    <col min="11497" max="11500" width="5.83203125" style="141" customWidth="1"/>
    <col min="11501" max="11501" width="6.83203125" style="141" customWidth="1"/>
    <col min="11502" max="11503" width="5.83203125" style="141" customWidth="1"/>
    <col min="11504" max="11504" width="5.1640625" style="141" customWidth="1"/>
    <col min="11505" max="11505" width="0" style="141" hidden="1" customWidth="1"/>
    <col min="11506" max="11506" width="7.83203125" style="141" customWidth="1"/>
    <col min="11507" max="11747" width="11.5" style="141"/>
    <col min="11748" max="11748" width="5.83203125" style="141" customWidth="1"/>
    <col min="11749" max="11749" width="12.83203125" style="141" customWidth="1"/>
    <col min="11750" max="11752" width="10" style="141" customWidth="1"/>
    <col min="11753" max="11756" width="5.83203125" style="141" customWidth="1"/>
    <col min="11757" max="11757" width="6.83203125" style="141" customWidth="1"/>
    <col min="11758" max="11759" width="5.83203125" style="141" customWidth="1"/>
    <col min="11760" max="11760" width="5.1640625" style="141" customWidth="1"/>
    <col min="11761" max="11761" width="0" style="141" hidden="1" customWidth="1"/>
    <col min="11762" max="11762" width="7.83203125" style="141" customWidth="1"/>
    <col min="11763" max="12003" width="11.5" style="141"/>
    <col min="12004" max="12004" width="5.83203125" style="141" customWidth="1"/>
    <col min="12005" max="12005" width="12.83203125" style="141" customWidth="1"/>
    <col min="12006" max="12008" width="10" style="141" customWidth="1"/>
    <col min="12009" max="12012" width="5.83203125" style="141" customWidth="1"/>
    <col min="12013" max="12013" width="6.83203125" style="141" customWidth="1"/>
    <col min="12014" max="12015" width="5.83203125" style="141" customWidth="1"/>
    <col min="12016" max="12016" width="5.1640625" style="141" customWidth="1"/>
    <col min="12017" max="12017" width="0" style="141" hidden="1" customWidth="1"/>
    <col min="12018" max="12018" width="7.83203125" style="141" customWidth="1"/>
    <col min="12019" max="12259" width="11.5" style="141"/>
    <col min="12260" max="12260" width="5.83203125" style="141" customWidth="1"/>
    <col min="12261" max="12261" width="12.83203125" style="141" customWidth="1"/>
    <col min="12262" max="12264" width="10" style="141" customWidth="1"/>
    <col min="12265" max="12268" width="5.83203125" style="141" customWidth="1"/>
    <col min="12269" max="12269" width="6.83203125" style="141" customWidth="1"/>
    <col min="12270" max="12271" width="5.83203125" style="141" customWidth="1"/>
    <col min="12272" max="12272" width="5.1640625" style="141" customWidth="1"/>
    <col min="12273" max="12273" width="0" style="141" hidden="1" customWidth="1"/>
    <col min="12274" max="12274" width="7.83203125" style="141" customWidth="1"/>
    <col min="12275" max="12515" width="11.5" style="141"/>
    <col min="12516" max="12516" width="5.83203125" style="141" customWidth="1"/>
    <col min="12517" max="12517" width="12.83203125" style="141" customWidth="1"/>
    <col min="12518" max="12520" width="10" style="141" customWidth="1"/>
    <col min="12521" max="12524" width="5.83203125" style="141" customWidth="1"/>
    <col min="12525" max="12525" width="6.83203125" style="141" customWidth="1"/>
    <col min="12526" max="12527" width="5.83203125" style="141" customWidth="1"/>
    <col min="12528" max="12528" width="5.1640625" style="141" customWidth="1"/>
    <col min="12529" max="12529" width="0" style="141" hidden="1" customWidth="1"/>
    <col min="12530" max="12530" width="7.83203125" style="141" customWidth="1"/>
    <col min="12531" max="12771" width="11.5" style="141"/>
    <col min="12772" max="12772" width="5.83203125" style="141" customWidth="1"/>
    <col min="12773" max="12773" width="12.83203125" style="141" customWidth="1"/>
    <col min="12774" max="12776" width="10" style="141" customWidth="1"/>
    <col min="12777" max="12780" width="5.83203125" style="141" customWidth="1"/>
    <col min="12781" max="12781" width="6.83203125" style="141" customWidth="1"/>
    <col min="12782" max="12783" width="5.83203125" style="141" customWidth="1"/>
    <col min="12784" max="12784" width="5.1640625" style="141" customWidth="1"/>
    <col min="12785" max="12785" width="0" style="141" hidden="1" customWidth="1"/>
    <col min="12786" max="12786" width="7.83203125" style="141" customWidth="1"/>
    <col min="12787" max="13027" width="11.5" style="141"/>
    <col min="13028" max="13028" width="5.83203125" style="141" customWidth="1"/>
    <col min="13029" max="13029" width="12.83203125" style="141" customWidth="1"/>
    <col min="13030" max="13032" width="10" style="141" customWidth="1"/>
    <col min="13033" max="13036" width="5.83203125" style="141" customWidth="1"/>
    <col min="13037" max="13037" width="6.83203125" style="141" customWidth="1"/>
    <col min="13038" max="13039" width="5.83203125" style="141" customWidth="1"/>
    <col min="13040" max="13040" width="5.1640625" style="141" customWidth="1"/>
    <col min="13041" max="13041" width="0" style="141" hidden="1" customWidth="1"/>
    <col min="13042" max="13042" width="7.83203125" style="141" customWidth="1"/>
    <col min="13043" max="13283" width="11.5" style="141"/>
    <col min="13284" max="13284" width="5.83203125" style="141" customWidth="1"/>
    <col min="13285" max="13285" width="12.83203125" style="141" customWidth="1"/>
    <col min="13286" max="13288" width="10" style="141" customWidth="1"/>
    <col min="13289" max="13292" width="5.83203125" style="141" customWidth="1"/>
    <col min="13293" max="13293" width="6.83203125" style="141" customWidth="1"/>
    <col min="13294" max="13295" width="5.83203125" style="141" customWidth="1"/>
    <col min="13296" max="13296" width="5.1640625" style="141" customWidth="1"/>
    <col min="13297" max="13297" width="0" style="141" hidden="1" customWidth="1"/>
    <col min="13298" max="13298" width="7.83203125" style="141" customWidth="1"/>
    <col min="13299" max="13539" width="11.5" style="141"/>
    <col min="13540" max="13540" width="5.83203125" style="141" customWidth="1"/>
    <col min="13541" max="13541" width="12.83203125" style="141" customWidth="1"/>
    <col min="13542" max="13544" width="10" style="141" customWidth="1"/>
    <col min="13545" max="13548" width="5.83203125" style="141" customWidth="1"/>
    <col min="13549" max="13549" width="6.83203125" style="141" customWidth="1"/>
    <col min="13550" max="13551" width="5.83203125" style="141" customWidth="1"/>
    <col min="13552" max="13552" width="5.1640625" style="141" customWidth="1"/>
    <col min="13553" max="13553" width="0" style="141" hidden="1" customWidth="1"/>
    <col min="13554" max="13554" width="7.83203125" style="141" customWidth="1"/>
    <col min="13555" max="13795" width="11.5" style="141"/>
    <col min="13796" max="13796" width="5.83203125" style="141" customWidth="1"/>
    <col min="13797" max="13797" width="12.83203125" style="141" customWidth="1"/>
    <col min="13798" max="13800" width="10" style="141" customWidth="1"/>
    <col min="13801" max="13804" width="5.83203125" style="141" customWidth="1"/>
    <col min="13805" max="13805" width="6.83203125" style="141" customWidth="1"/>
    <col min="13806" max="13807" width="5.83203125" style="141" customWidth="1"/>
    <col min="13808" max="13808" width="5.1640625" style="141" customWidth="1"/>
    <col min="13809" max="13809" width="0" style="141" hidden="1" customWidth="1"/>
    <col min="13810" max="13810" width="7.83203125" style="141" customWidth="1"/>
    <col min="13811" max="14051" width="11.5" style="141"/>
    <col min="14052" max="14052" width="5.83203125" style="141" customWidth="1"/>
    <col min="14053" max="14053" width="12.83203125" style="141" customWidth="1"/>
    <col min="14054" max="14056" width="10" style="141" customWidth="1"/>
    <col min="14057" max="14060" width="5.83203125" style="141" customWidth="1"/>
    <col min="14061" max="14061" width="6.83203125" style="141" customWidth="1"/>
    <col min="14062" max="14063" width="5.83203125" style="141" customWidth="1"/>
    <col min="14064" max="14064" width="5.1640625" style="141" customWidth="1"/>
    <col min="14065" max="14065" width="0" style="141" hidden="1" customWidth="1"/>
    <col min="14066" max="14066" width="7.83203125" style="141" customWidth="1"/>
    <col min="14067" max="14307" width="11.5" style="141"/>
    <col min="14308" max="14308" width="5.83203125" style="141" customWidth="1"/>
    <col min="14309" max="14309" width="12.83203125" style="141" customWidth="1"/>
    <col min="14310" max="14312" width="10" style="141" customWidth="1"/>
    <col min="14313" max="14316" width="5.83203125" style="141" customWidth="1"/>
    <col min="14317" max="14317" width="6.83203125" style="141" customWidth="1"/>
    <col min="14318" max="14319" width="5.83203125" style="141" customWidth="1"/>
    <col min="14320" max="14320" width="5.1640625" style="141" customWidth="1"/>
    <col min="14321" max="14321" width="0" style="141" hidden="1" customWidth="1"/>
    <col min="14322" max="14322" width="7.83203125" style="141" customWidth="1"/>
    <col min="14323" max="14563" width="11.5" style="141"/>
    <col min="14564" max="14564" width="5.83203125" style="141" customWidth="1"/>
    <col min="14565" max="14565" width="12.83203125" style="141" customWidth="1"/>
    <col min="14566" max="14568" width="10" style="141" customWidth="1"/>
    <col min="14569" max="14572" width="5.83203125" style="141" customWidth="1"/>
    <col min="14573" max="14573" width="6.83203125" style="141" customWidth="1"/>
    <col min="14574" max="14575" width="5.83203125" style="141" customWidth="1"/>
    <col min="14576" max="14576" width="5.1640625" style="141" customWidth="1"/>
    <col min="14577" max="14577" width="0" style="141" hidden="1" customWidth="1"/>
    <col min="14578" max="14578" width="7.83203125" style="141" customWidth="1"/>
    <col min="14579" max="14819" width="11.5" style="141"/>
    <col min="14820" max="14820" width="5.83203125" style="141" customWidth="1"/>
    <col min="14821" max="14821" width="12.83203125" style="141" customWidth="1"/>
    <col min="14822" max="14824" width="10" style="141" customWidth="1"/>
    <col min="14825" max="14828" width="5.83203125" style="141" customWidth="1"/>
    <col min="14829" max="14829" width="6.83203125" style="141" customWidth="1"/>
    <col min="14830" max="14831" width="5.83203125" style="141" customWidth="1"/>
    <col min="14832" max="14832" width="5.1640625" style="141" customWidth="1"/>
    <col min="14833" max="14833" width="0" style="141" hidden="1" customWidth="1"/>
    <col min="14834" max="14834" width="7.83203125" style="141" customWidth="1"/>
    <col min="14835" max="15075" width="11.5" style="141"/>
    <col min="15076" max="15076" width="5.83203125" style="141" customWidth="1"/>
    <col min="15077" max="15077" width="12.83203125" style="141" customWidth="1"/>
    <col min="15078" max="15080" width="10" style="141" customWidth="1"/>
    <col min="15081" max="15084" width="5.83203125" style="141" customWidth="1"/>
    <col min="15085" max="15085" width="6.83203125" style="141" customWidth="1"/>
    <col min="15086" max="15087" width="5.83203125" style="141" customWidth="1"/>
    <col min="15088" max="15088" width="5.1640625" style="141" customWidth="1"/>
    <col min="15089" max="15089" width="0" style="141" hidden="1" customWidth="1"/>
    <col min="15090" max="15090" width="7.83203125" style="141" customWidth="1"/>
    <col min="15091" max="15331" width="11.5" style="141"/>
    <col min="15332" max="15332" width="5.83203125" style="141" customWidth="1"/>
    <col min="15333" max="15333" width="12.83203125" style="141" customWidth="1"/>
    <col min="15334" max="15336" width="10" style="141" customWidth="1"/>
    <col min="15337" max="15340" width="5.83203125" style="141" customWidth="1"/>
    <col min="15341" max="15341" width="6.83203125" style="141" customWidth="1"/>
    <col min="15342" max="15343" width="5.83203125" style="141" customWidth="1"/>
    <col min="15344" max="15344" width="5.1640625" style="141" customWidth="1"/>
    <col min="15345" max="15345" width="0" style="141" hidden="1" customWidth="1"/>
    <col min="15346" max="15346" width="7.83203125" style="141" customWidth="1"/>
    <col min="15347" max="15587" width="11.5" style="141"/>
    <col min="15588" max="15588" width="5.83203125" style="141" customWidth="1"/>
    <col min="15589" max="15589" width="12.83203125" style="141" customWidth="1"/>
    <col min="15590" max="15592" width="10" style="141" customWidth="1"/>
    <col min="15593" max="15596" width="5.83203125" style="141" customWidth="1"/>
    <col min="15597" max="15597" width="6.83203125" style="141" customWidth="1"/>
    <col min="15598" max="15599" width="5.83203125" style="141" customWidth="1"/>
    <col min="15600" max="15600" width="5.1640625" style="141" customWidth="1"/>
    <col min="15601" max="15601" width="0" style="141" hidden="1" customWidth="1"/>
    <col min="15602" max="15602" width="7.83203125" style="141" customWidth="1"/>
    <col min="15603" max="15843" width="11.5" style="141"/>
    <col min="15844" max="15844" width="5.83203125" style="141" customWidth="1"/>
    <col min="15845" max="15845" width="12.83203125" style="141" customWidth="1"/>
    <col min="15846" max="15848" width="10" style="141" customWidth="1"/>
    <col min="15849" max="15852" width="5.83203125" style="141" customWidth="1"/>
    <col min="15853" max="15853" width="6.83203125" style="141" customWidth="1"/>
    <col min="15854" max="15855" width="5.83203125" style="141" customWidth="1"/>
    <col min="15856" max="15856" width="5.1640625" style="141" customWidth="1"/>
    <col min="15857" max="15857" width="0" style="141" hidden="1" customWidth="1"/>
    <col min="15858" max="15858" width="7.83203125" style="141" customWidth="1"/>
    <col min="15859" max="16099" width="11.5" style="141"/>
    <col min="16100" max="16100" width="5.83203125" style="141" customWidth="1"/>
    <col min="16101" max="16101" width="12.83203125" style="141" customWidth="1"/>
    <col min="16102" max="16104" width="10" style="141" customWidth="1"/>
    <col min="16105" max="16108" width="5.83203125" style="141" customWidth="1"/>
    <col min="16109" max="16109" width="6.83203125" style="141" customWidth="1"/>
    <col min="16110" max="16111" width="5.83203125" style="141" customWidth="1"/>
    <col min="16112" max="16112" width="5.1640625" style="141" customWidth="1"/>
    <col min="16113" max="16113" width="0" style="141" hidden="1" customWidth="1"/>
    <col min="16114" max="16114" width="7.83203125" style="141" customWidth="1"/>
    <col min="16115" max="16384" width="11.5" style="141"/>
  </cols>
  <sheetData>
    <row r="1" spans="1:16" s="225" customFormat="1" ht="24.95" customHeight="1" thickBot="1">
      <c r="A1" s="1784" t="s">
        <v>582</v>
      </c>
      <c r="B1" s="1784"/>
      <c r="C1" s="1784"/>
      <c r="D1" s="1784"/>
      <c r="E1" s="1784"/>
      <c r="F1" s="1784"/>
      <c r="G1" s="1784"/>
      <c r="H1" s="1784"/>
      <c r="I1" s="1784"/>
      <c r="J1" s="1784"/>
      <c r="K1" s="1784"/>
      <c r="L1" s="1784"/>
      <c r="M1" s="1784"/>
      <c r="N1" s="1784"/>
      <c r="O1" s="1784"/>
      <c r="P1" s="1784"/>
    </row>
    <row r="2" spans="1:16" s="225" customFormat="1" ht="59.25" customHeight="1" thickBot="1">
      <c r="A2" s="503" t="s">
        <v>294</v>
      </c>
      <c r="B2" s="1785" t="s">
        <v>315</v>
      </c>
      <c r="C2" s="1786"/>
      <c r="D2" s="1786"/>
      <c r="E2" s="1787"/>
      <c r="F2" s="1785" t="s">
        <v>583</v>
      </c>
      <c r="G2" s="1786"/>
      <c r="H2" s="1786"/>
      <c r="I2" s="1786"/>
      <c r="J2" s="1786"/>
      <c r="K2" s="1786"/>
      <c r="L2" s="1786"/>
      <c r="M2" s="1786"/>
      <c r="N2" s="1787"/>
      <c r="O2" s="504" t="s">
        <v>472</v>
      </c>
      <c r="P2" s="504" t="s">
        <v>517</v>
      </c>
    </row>
    <row r="3" spans="1:16" s="225" customFormat="1" ht="24.95" customHeight="1">
      <c r="A3" s="505">
        <v>1</v>
      </c>
      <c r="B3" s="1788" t="s">
        <v>2221</v>
      </c>
      <c r="C3" s="1789"/>
      <c r="D3" s="1789"/>
      <c r="E3" s="1790"/>
      <c r="F3" s="1779" t="s">
        <v>2222</v>
      </c>
      <c r="G3" s="1780"/>
      <c r="H3" s="1780"/>
      <c r="I3" s="1780"/>
      <c r="J3" s="1780"/>
      <c r="K3" s="1780"/>
      <c r="L3" s="1780"/>
      <c r="M3" s="1780"/>
      <c r="N3" s="1781"/>
      <c r="O3" s="658">
        <v>42</v>
      </c>
      <c r="P3" s="506">
        <v>2</v>
      </c>
    </row>
    <row r="4" spans="1:16" s="225" customFormat="1" ht="24.95" customHeight="1">
      <c r="A4" s="507">
        <v>2</v>
      </c>
      <c r="B4" s="1783" t="s">
        <v>2223</v>
      </c>
      <c r="C4" s="1777"/>
      <c r="D4" s="1777"/>
      <c r="E4" s="1778"/>
      <c r="F4" s="1779" t="s">
        <v>2224</v>
      </c>
      <c r="G4" s="1780"/>
      <c r="H4" s="1780"/>
      <c r="I4" s="1780"/>
      <c r="J4" s="1780"/>
      <c r="K4" s="1780"/>
      <c r="L4" s="1780"/>
      <c r="M4" s="1780"/>
      <c r="N4" s="1781"/>
      <c r="O4" s="507">
        <v>2</v>
      </c>
      <c r="P4" s="508">
        <v>1</v>
      </c>
    </row>
    <row r="5" spans="1:16" s="225" customFormat="1" ht="24.95" customHeight="1">
      <c r="A5" s="507">
        <v>3</v>
      </c>
      <c r="B5" s="1776" t="s">
        <v>2227</v>
      </c>
      <c r="C5" s="1777"/>
      <c r="D5" s="1777"/>
      <c r="E5" s="1778"/>
      <c r="F5" s="1779" t="s">
        <v>2225</v>
      </c>
      <c r="G5" s="1780"/>
      <c r="H5" s="1780"/>
      <c r="I5" s="1780"/>
      <c r="J5" s="1780"/>
      <c r="K5" s="1780"/>
      <c r="L5" s="1780"/>
      <c r="M5" s="1780"/>
      <c r="N5" s="1781"/>
      <c r="O5" s="507">
        <v>6</v>
      </c>
      <c r="P5" s="508">
        <v>1</v>
      </c>
    </row>
    <row r="6" spans="1:16" s="225" customFormat="1" ht="24.95" customHeight="1">
      <c r="A6" s="507">
        <v>4</v>
      </c>
      <c r="B6" s="1776" t="s">
        <v>2228</v>
      </c>
      <c r="C6" s="1777"/>
      <c r="D6" s="1777"/>
      <c r="E6" s="1778"/>
      <c r="F6" s="1779" t="s">
        <v>2226</v>
      </c>
      <c r="G6" s="1780"/>
      <c r="H6" s="1780"/>
      <c r="I6" s="1780"/>
      <c r="J6" s="1780"/>
      <c r="K6" s="1780"/>
      <c r="L6" s="1780"/>
      <c r="M6" s="1780"/>
      <c r="N6" s="1781"/>
      <c r="O6" s="507">
        <v>4</v>
      </c>
      <c r="P6" s="508">
        <v>1</v>
      </c>
    </row>
    <row r="7" spans="1:16" s="225" customFormat="1" ht="24.95" customHeight="1">
      <c r="A7" s="507">
        <v>5</v>
      </c>
      <c r="B7" s="1776" t="s">
        <v>2229</v>
      </c>
      <c r="C7" s="1777"/>
      <c r="D7" s="1777"/>
      <c r="E7" s="1778"/>
      <c r="F7" s="1782" t="s">
        <v>2230</v>
      </c>
      <c r="G7" s="1780"/>
      <c r="H7" s="1780"/>
      <c r="I7" s="1780"/>
      <c r="J7" s="1780"/>
      <c r="K7" s="1780"/>
      <c r="L7" s="1780"/>
      <c r="M7" s="1780"/>
      <c r="N7" s="1781"/>
      <c r="O7" s="507">
        <v>6</v>
      </c>
      <c r="P7" s="508">
        <v>1</v>
      </c>
    </row>
    <row r="8" spans="1:16" s="225" customFormat="1" ht="24.95" customHeight="1">
      <c r="A8" s="507">
        <v>6</v>
      </c>
      <c r="B8" s="1783" t="s">
        <v>2191</v>
      </c>
      <c r="C8" s="1777"/>
      <c r="D8" s="1777"/>
      <c r="E8" s="1778"/>
      <c r="F8" s="1782" t="s">
        <v>2231</v>
      </c>
      <c r="G8" s="1780"/>
      <c r="H8" s="1780"/>
      <c r="I8" s="1780"/>
      <c r="J8" s="1780"/>
      <c r="K8" s="1780"/>
      <c r="L8" s="1780"/>
      <c r="M8" s="1780"/>
      <c r="N8" s="1781"/>
      <c r="O8" s="507">
        <v>6</v>
      </c>
      <c r="P8" s="508">
        <v>1</v>
      </c>
    </row>
    <row r="9" spans="1:16" s="225" customFormat="1" ht="24.95" customHeight="1">
      <c r="A9" s="507"/>
      <c r="B9" s="1783"/>
      <c r="C9" s="1777"/>
      <c r="D9" s="1777"/>
      <c r="E9" s="1778"/>
      <c r="F9" s="1779"/>
      <c r="G9" s="1780"/>
      <c r="H9" s="1780"/>
      <c r="I9" s="1780"/>
      <c r="J9" s="1780"/>
      <c r="K9" s="1780"/>
      <c r="L9" s="1780"/>
      <c r="M9" s="1780"/>
      <c r="N9" s="1781"/>
      <c r="O9" s="507"/>
      <c r="P9" s="508"/>
    </row>
    <row r="10" spans="1:16" s="225" customFormat="1" ht="24.95" customHeight="1">
      <c r="A10" s="507"/>
      <c r="B10" s="1783"/>
      <c r="C10" s="1777"/>
      <c r="D10" s="1777"/>
      <c r="E10" s="1778"/>
      <c r="F10" s="1779"/>
      <c r="G10" s="1780"/>
      <c r="H10" s="1780"/>
      <c r="I10" s="1780"/>
      <c r="J10" s="1780"/>
      <c r="K10" s="1780"/>
      <c r="L10" s="1780"/>
      <c r="M10" s="1780"/>
      <c r="N10" s="1781"/>
      <c r="O10" s="507"/>
      <c r="P10" s="508"/>
    </row>
    <row r="11" spans="1:16" s="225" customFormat="1" ht="24.95" customHeight="1">
      <c r="A11" s="507"/>
      <c r="B11" s="1783"/>
      <c r="C11" s="1777"/>
      <c r="D11" s="1777"/>
      <c r="E11" s="1778"/>
      <c r="F11" s="1779"/>
      <c r="G11" s="1780"/>
      <c r="H11" s="1780"/>
      <c r="I11" s="1780"/>
      <c r="J11" s="1780"/>
      <c r="K11" s="1780"/>
      <c r="L11" s="1780"/>
      <c r="M11" s="1780"/>
      <c r="N11" s="1781"/>
      <c r="O11" s="507"/>
      <c r="P11" s="508"/>
    </row>
    <row r="12" spans="1:16" s="225" customFormat="1" ht="24.95" customHeight="1">
      <c r="A12" s="507"/>
      <c r="B12" s="1783"/>
      <c r="C12" s="1777"/>
      <c r="D12" s="1777"/>
      <c r="E12" s="1778"/>
      <c r="F12" s="1779"/>
      <c r="G12" s="1780"/>
      <c r="H12" s="1780"/>
      <c r="I12" s="1780"/>
      <c r="J12" s="1780"/>
      <c r="K12" s="1780"/>
      <c r="L12" s="1780"/>
      <c r="M12" s="1780"/>
      <c r="N12" s="1781"/>
      <c r="O12" s="507"/>
      <c r="P12" s="508"/>
    </row>
    <row r="13" spans="1:16" s="225" customFormat="1" ht="24.95" customHeight="1">
      <c r="A13" s="507"/>
      <c r="B13" s="1783"/>
      <c r="C13" s="1777"/>
      <c r="D13" s="1777"/>
      <c r="E13" s="1778"/>
      <c r="F13" s="1779"/>
      <c r="G13" s="1780"/>
      <c r="H13" s="1780"/>
      <c r="I13" s="1780"/>
      <c r="J13" s="1780"/>
      <c r="K13" s="1780"/>
      <c r="L13" s="1780"/>
      <c r="M13" s="1780"/>
      <c r="N13" s="1781"/>
      <c r="O13" s="507"/>
      <c r="P13" s="508"/>
    </row>
    <row r="14" spans="1:16" s="225" customFormat="1" ht="24.95" customHeight="1">
      <c r="A14" s="507"/>
      <c r="B14" s="1783"/>
      <c r="C14" s="1777"/>
      <c r="D14" s="1777"/>
      <c r="E14" s="1778"/>
      <c r="F14" s="1779"/>
      <c r="G14" s="1780"/>
      <c r="H14" s="1780"/>
      <c r="I14" s="1780"/>
      <c r="J14" s="1780"/>
      <c r="K14" s="1780"/>
      <c r="L14" s="1780"/>
      <c r="M14" s="1780"/>
      <c r="N14" s="1781"/>
      <c r="O14" s="507"/>
      <c r="P14" s="508"/>
    </row>
    <row r="15" spans="1:16" s="225" customFormat="1" ht="24.95" customHeight="1">
      <c r="A15" s="507"/>
      <c r="B15" s="1783"/>
      <c r="C15" s="1777"/>
      <c r="D15" s="1777"/>
      <c r="E15" s="1778"/>
      <c r="F15" s="1779"/>
      <c r="G15" s="1780"/>
      <c r="H15" s="1780"/>
      <c r="I15" s="1780"/>
      <c r="J15" s="1780"/>
      <c r="K15" s="1780"/>
      <c r="L15" s="1780"/>
      <c r="M15" s="1780"/>
      <c r="N15" s="1781"/>
      <c r="O15" s="507"/>
      <c r="P15" s="508"/>
    </row>
    <row r="16" spans="1:16" s="225" customFormat="1" ht="24.95" customHeight="1">
      <c r="A16" s="507"/>
      <c r="B16" s="1783"/>
      <c r="C16" s="1777"/>
      <c r="D16" s="1777"/>
      <c r="E16" s="1778"/>
      <c r="F16" s="1779"/>
      <c r="G16" s="1780"/>
      <c r="H16" s="1780"/>
      <c r="I16" s="1780"/>
      <c r="J16" s="1780"/>
      <c r="K16" s="1780"/>
      <c r="L16" s="1780"/>
      <c r="M16" s="1780"/>
      <c r="N16" s="1781"/>
      <c r="O16" s="507"/>
      <c r="P16" s="508"/>
    </row>
    <row r="17" spans="1:16" s="225" customFormat="1" ht="24.95" customHeight="1">
      <c r="A17" s="507"/>
      <c r="B17" s="1783"/>
      <c r="C17" s="1777"/>
      <c r="D17" s="1777"/>
      <c r="E17" s="1778"/>
      <c r="F17" s="1779"/>
      <c r="G17" s="1780"/>
      <c r="H17" s="1780"/>
      <c r="I17" s="1780"/>
      <c r="J17" s="1780"/>
      <c r="K17" s="1780"/>
      <c r="L17" s="1780"/>
      <c r="M17" s="1780"/>
      <c r="N17" s="1781"/>
      <c r="O17" s="507"/>
      <c r="P17" s="508"/>
    </row>
    <row r="18" spans="1:16" s="225" customFormat="1" ht="24.95" customHeight="1">
      <c r="A18" s="507"/>
      <c r="B18" s="1783"/>
      <c r="C18" s="1777"/>
      <c r="D18" s="1777"/>
      <c r="E18" s="1778"/>
      <c r="F18" s="1779"/>
      <c r="G18" s="1780"/>
      <c r="H18" s="1780"/>
      <c r="I18" s="1780"/>
      <c r="J18" s="1780"/>
      <c r="K18" s="1780"/>
      <c r="L18" s="1780"/>
      <c r="M18" s="1780"/>
      <c r="N18" s="1781"/>
      <c r="O18" s="507"/>
      <c r="P18" s="508"/>
    </row>
    <row r="19" spans="1:16" s="225" customFormat="1" ht="24.95" customHeight="1">
      <c r="A19" s="507"/>
      <c r="B19" s="1783"/>
      <c r="C19" s="1777"/>
      <c r="D19" s="1777"/>
      <c r="E19" s="1778"/>
      <c r="F19" s="1779"/>
      <c r="G19" s="1780"/>
      <c r="H19" s="1780"/>
      <c r="I19" s="1780"/>
      <c r="J19" s="1780"/>
      <c r="K19" s="1780"/>
      <c r="L19" s="1780"/>
      <c r="M19" s="1780"/>
      <c r="N19" s="1781"/>
      <c r="O19" s="507"/>
      <c r="P19" s="508"/>
    </row>
    <row r="20" spans="1:16" s="225" customFormat="1" ht="24.95" customHeight="1">
      <c r="A20" s="507"/>
      <c r="B20" s="1783"/>
      <c r="C20" s="1777"/>
      <c r="D20" s="1777"/>
      <c r="E20" s="1778"/>
      <c r="F20" s="1779"/>
      <c r="G20" s="1780"/>
      <c r="H20" s="1780"/>
      <c r="I20" s="1780"/>
      <c r="J20" s="1780"/>
      <c r="K20" s="1780"/>
      <c r="L20" s="1780"/>
      <c r="M20" s="1780"/>
      <c r="N20" s="1781"/>
      <c r="O20" s="507"/>
      <c r="P20" s="508"/>
    </row>
    <row r="21" spans="1:16" s="225" customFormat="1" ht="24.95" customHeight="1">
      <c r="A21" s="507"/>
      <c r="B21" s="1783"/>
      <c r="C21" s="1777"/>
      <c r="D21" s="1777"/>
      <c r="E21" s="1778"/>
      <c r="F21" s="1779"/>
      <c r="G21" s="1780"/>
      <c r="H21" s="1780"/>
      <c r="I21" s="1780"/>
      <c r="J21" s="1780"/>
      <c r="K21" s="1780"/>
      <c r="L21" s="1780"/>
      <c r="M21" s="1780"/>
      <c r="N21" s="1781"/>
      <c r="O21" s="507"/>
      <c r="P21" s="508"/>
    </row>
    <row r="22" spans="1:16" s="225" customFormat="1" ht="24.95" customHeight="1">
      <c r="A22" s="507"/>
      <c r="B22" s="1783"/>
      <c r="C22" s="1777"/>
      <c r="D22" s="1777"/>
      <c r="E22" s="1778"/>
      <c r="F22" s="1779"/>
      <c r="G22" s="1780"/>
      <c r="H22" s="1780"/>
      <c r="I22" s="1780"/>
      <c r="J22" s="1780"/>
      <c r="K22" s="1780"/>
      <c r="L22" s="1780"/>
      <c r="M22" s="1780"/>
      <c r="N22" s="1781"/>
      <c r="O22" s="507"/>
      <c r="P22" s="508"/>
    </row>
    <row r="23" spans="1:16" s="225" customFormat="1" ht="24.95" customHeight="1">
      <c r="A23" s="507"/>
      <c r="B23" s="1783"/>
      <c r="C23" s="1777"/>
      <c r="D23" s="1777"/>
      <c r="E23" s="1778"/>
      <c r="F23" s="1779"/>
      <c r="G23" s="1780"/>
      <c r="H23" s="1780"/>
      <c r="I23" s="1780"/>
      <c r="J23" s="1780"/>
      <c r="K23" s="1780"/>
      <c r="L23" s="1780"/>
      <c r="M23" s="1780"/>
      <c r="N23" s="1781"/>
      <c r="O23" s="507"/>
      <c r="P23" s="508"/>
    </row>
    <row r="24" spans="1:16" s="225" customFormat="1" ht="24.95" customHeight="1">
      <c r="A24" s="507"/>
      <c r="B24" s="1783"/>
      <c r="C24" s="1777"/>
      <c r="D24" s="1777"/>
      <c r="E24" s="1778"/>
      <c r="F24" s="1779"/>
      <c r="G24" s="1780"/>
      <c r="H24" s="1780"/>
      <c r="I24" s="1780"/>
      <c r="J24" s="1780"/>
      <c r="K24" s="1780"/>
      <c r="L24" s="1780"/>
      <c r="M24" s="1780"/>
      <c r="N24" s="1781"/>
      <c r="O24" s="507"/>
      <c r="P24" s="508"/>
    </row>
    <row r="25" spans="1:16" s="225" customFormat="1" ht="24.95" customHeight="1">
      <c r="A25" s="507"/>
      <c r="B25" s="1783"/>
      <c r="C25" s="1777"/>
      <c r="D25" s="1777"/>
      <c r="E25" s="1778"/>
      <c r="F25" s="1792"/>
      <c r="G25" s="1793"/>
      <c r="H25" s="1793"/>
      <c r="I25" s="1793"/>
      <c r="J25" s="1793"/>
      <c r="K25" s="1793"/>
      <c r="L25" s="1793"/>
      <c r="M25" s="1793"/>
      <c r="N25" s="1794"/>
      <c r="O25" s="507"/>
      <c r="P25" s="508"/>
    </row>
    <row r="26" spans="1:16" s="225" customFormat="1" ht="24.95" customHeight="1">
      <c r="A26" s="507"/>
      <c r="B26" s="1783"/>
      <c r="C26" s="1777"/>
      <c r="D26" s="1777"/>
      <c r="E26" s="1778"/>
      <c r="F26" s="1779"/>
      <c r="G26" s="1780"/>
      <c r="H26" s="1780"/>
      <c r="I26" s="1780"/>
      <c r="J26" s="1780"/>
      <c r="K26" s="1780"/>
      <c r="L26" s="1780"/>
      <c r="M26" s="1780"/>
      <c r="N26" s="1781"/>
      <c r="O26" s="507"/>
      <c r="P26" s="508"/>
    </row>
    <row r="27" spans="1:16" s="259" customFormat="1" ht="24.95" customHeight="1" thickBot="1">
      <c r="A27" s="1795" t="s">
        <v>210</v>
      </c>
      <c r="B27" s="1796"/>
      <c r="C27" s="1796"/>
      <c r="D27" s="1796"/>
      <c r="E27" s="1796"/>
      <c r="F27" s="1796"/>
      <c r="G27" s="1796"/>
      <c r="H27" s="1796"/>
      <c r="I27" s="1796"/>
      <c r="J27" s="1796"/>
      <c r="K27" s="1796"/>
      <c r="L27" s="1796"/>
      <c r="M27" s="1796"/>
      <c r="N27" s="1797"/>
      <c r="O27" s="659">
        <f>SUM(O3:O26)</f>
        <v>66</v>
      </c>
      <c r="P27" s="659">
        <f>SUM(P3:P26)</f>
        <v>7</v>
      </c>
    </row>
    <row r="28" spans="1:16">
      <c r="A28" s="1791" t="s">
        <v>584</v>
      </c>
      <c r="B28" s="1791"/>
      <c r="C28" s="1791"/>
      <c r="D28" s="1791"/>
      <c r="E28" s="1791"/>
      <c r="F28" s="1791"/>
      <c r="G28" s="1791"/>
      <c r="H28" s="1791"/>
      <c r="I28" s="1791"/>
      <c r="J28" s="1791"/>
      <c r="K28" s="1791"/>
      <c r="L28" s="1791"/>
      <c r="M28" s="1791"/>
      <c r="N28" s="1791"/>
      <c r="O28" s="1791"/>
      <c r="P28" s="1791"/>
    </row>
    <row r="29" spans="1:16">
      <c r="A29" s="1791"/>
      <c r="B29" s="1791"/>
      <c r="C29" s="1791"/>
      <c r="D29" s="1791"/>
      <c r="E29" s="1791"/>
      <c r="F29" s="1791"/>
      <c r="G29" s="1791"/>
      <c r="H29" s="1791"/>
      <c r="I29" s="1791"/>
      <c r="J29" s="1791"/>
      <c r="K29" s="1791"/>
      <c r="L29" s="1791"/>
      <c r="M29" s="1791"/>
      <c r="N29" s="1791"/>
      <c r="O29" s="1791"/>
      <c r="P29" s="1791"/>
    </row>
  </sheetData>
  <mergeCells count="53">
    <mergeCell ref="A28:P29"/>
    <mergeCell ref="B23:E23"/>
    <mergeCell ref="F23:N23"/>
    <mergeCell ref="B24:E24"/>
    <mergeCell ref="F24:N24"/>
    <mergeCell ref="B25:E25"/>
    <mergeCell ref="F25:N25"/>
    <mergeCell ref="B26:E26"/>
    <mergeCell ref="F26:N26"/>
    <mergeCell ref="A27:N27"/>
    <mergeCell ref="B20:E20"/>
    <mergeCell ref="F20:N20"/>
    <mergeCell ref="B21:E21"/>
    <mergeCell ref="F21:N21"/>
    <mergeCell ref="B22:E22"/>
    <mergeCell ref="F22:N22"/>
    <mergeCell ref="B5:E5"/>
    <mergeCell ref="F5:N5"/>
    <mergeCell ref="B18:E18"/>
    <mergeCell ref="F18:N18"/>
    <mergeCell ref="B19:E19"/>
    <mergeCell ref="F19:N19"/>
    <mergeCell ref="B17:E17"/>
    <mergeCell ref="F17:N17"/>
    <mergeCell ref="F8:N8"/>
    <mergeCell ref="B9:E9"/>
    <mergeCell ref="F9:N9"/>
    <mergeCell ref="B14:E14"/>
    <mergeCell ref="F14:N14"/>
    <mergeCell ref="B13:E13"/>
    <mergeCell ref="F13:N13"/>
    <mergeCell ref="B15:E15"/>
    <mergeCell ref="B4:E4"/>
    <mergeCell ref="F4:N4"/>
    <mergeCell ref="A1:P1"/>
    <mergeCell ref="B2:E2"/>
    <mergeCell ref="F2:N2"/>
    <mergeCell ref="B3:E3"/>
    <mergeCell ref="F3:N3"/>
    <mergeCell ref="F15:N15"/>
    <mergeCell ref="B16:E16"/>
    <mergeCell ref="F16:N16"/>
    <mergeCell ref="B10:E10"/>
    <mergeCell ref="F10:N10"/>
    <mergeCell ref="B11:E11"/>
    <mergeCell ref="F11:N11"/>
    <mergeCell ref="B12:E12"/>
    <mergeCell ref="F12:N12"/>
    <mergeCell ref="B6:E6"/>
    <mergeCell ref="F6:N6"/>
    <mergeCell ref="B7:E7"/>
    <mergeCell ref="F7:N7"/>
    <mergeCell ref="B8:E8"/>
  </mergeCells>
  <printOptions horizontalCentered="1"/>
  <pageMargins left="0.5" right="0.5" top="0.5" bottom="0.75" header="0.25" footer="0.4"/>
  <pageSetup paperSize="9" orientation="portrait" r:id="rId1"/>
  <headerFooter alignWithMargins="0"/>
  <ignoredErrors>
    <ignoredError sqref="O27:P27" unlockedFormula="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O24"/>
  <sheetViews>
    <sheetView showZeros="0" workbookViewId="0">
      <selection activeCell="O7" sqref="O7"/>
    </sheetView>
  </sheetViews>
  <sheetFormatPr defaultColWidth="11.5" defaultRowHeight="12.75"/>
  <cols>
    <col min="1" max="1" width="5.83203125" style="141" customWidth="1"/>
    <col min="2" max="2" width="12.83203125" style="141" customWidth="1"/>
    <col min="3" max="5" width="10" style="141" customWidth="1"/>
    <col min="6" max="12" width="5.83203125" style="141" customWidth="1"/>
    <col min="13" max="13" width="1.6640625" style="141" customWidth="1"/>
    <col min="14" max="14" width="6.83203125" style="141" customWidth="1"/>
    <col min="15" max="256" width="11.5" style="141"/>
    <col min="257" max="257" width="5.83203125" style="141" customWidth="1"/>
    <col min="258" max="258" width="12.83203125" style="141" customWidth="1"/>
    <col min="259" max="261" width="10" style="141" customWidth="1"/>
    <col min="262" max="268" width="5.83203125" style="141" customWidth="1"/>
    <col min="269" max="269" width="7" style="141" customWidth="1"/>
    <col min="270" max="270" width="6.83203125" style="141" customWidth="1"/>
    <col min="271" max="512" width="11.5" style="141"/>
    <col min="513" max="513" width="5.83203125" style="141" customWidth="1"/>
    <col min="514" max="514" width="12.83203125" style="141" customWidth="1"/>
    <col min="515" max="517" width="10" style="141" customWidth="1"/>
    <col min="518" max="524" width="5.83203125" style="141" customWidth="1"/>
    <col min="525" max="525" width="7" style="141" customWidth="1"/>
    <col min="526" max="526" width="6.83203125" style="141" customWidth="1"/>
    <col min="527" max="768" width="11.5" style="141"/>
    <col min="769" max="769" width="5.83203125" style="141" customWidth="1"/>
    <col min="770" max="770" width="12.83203125" style="141" customWidth="1"/>
    <col min="771" max="773" width="10" style="141" customWidth="1"/>
    <col min="774" max="780" width="5.83203125" style="141" customWidth="1"/>
    <col min="781" max="781" width="7" style="141" customWidth="1"/>
    <col min="782" max="782" width="6.83203125" style="141" customWidth="1"/>
    <col min="783" max="1024" width="11.5" style="141"/>
    <col min="1025" max="1025" width="5.83203125" style="141" customWidth="1"/>
    <col min="1026" max="1026" width="12.83203125" style="141" customWidth="1"/>
    <col min="1027" max="1029" width="10" style="141" customWidth="1"/>
    <col min="1030" max="1036" width="5.83203125" style="141" customWidth="1"/>
    <col min="1037" max="1037" width="7" style="141" customWidth="1"/>
    <col min="1038" max="1038" width="6.83203125" style="141" customWidth="1"/>
    <col min="1039" max="1280" width="11.5" style="141"/>
    <col min="1281" max="1281" width="5.83203125" style="141" customWidth="1"/>
    <col min="1282" max="1282" width="12.83203125" style="141" customWidth="1"/>
    <col min="1283" max="1285" width="10" style="141" customWidth="1"/>
    <col min="1286" max="1292" width="5.83203125" style="141" customWidth="1"/>
    <col min="1293" max="1293" width="7" style="141" customWidth="1"/>
    <col min="1294" max="1294" width="6.83203125" style="141" customWidth="1"/>
    <col min="1295" max="1536" width="11.5" style="141"/>
    <col min="1537" max="1537" width="5.83203125" style="141" customWidth="1"/>
    <col min="1538" max="1538" width="12.83203125" style="141" customWidth="1"/>
    <col min="1539" max="1541" width="10" style="141" customWidth="1"/>
    <col min="1542" max="1548" width="5.83203125" style="141" customWidth="1"/>
    <col min="1549" max="1549" width="7" style="141" customWidth="1"/>
    <col min="1550" max="1550" width="6.83203125" style="141" customWidth="1"/>
    <col min="1551" max="1792" width="11.5" style="141"/>
    <col min="1793" max="1793" width="5.83203125" style="141" customWidth="1"/>
    <col min="1794" max="1794" width="12.83203125" style="141" customWidth="1"/>
    <col min="1795" max="1797" width="10" style="141" customWidth="1"/>
    <col min="1798" max="1804" width="5.83203125" style="141" customWidth="1"/>
    <col min="1805" max="1805" width="7" style="141" customWidth="1"/>
    <col min="1806" max="1806" width="6.83203125" style="141" customWidth="1"/>
    <col min="1807" max="2048" width="11.5" style="141"/>
    <col min="2049" max="2049" width="5.83203125" style="141" customWidth="1"/>
    <col min="2050" max="2050" width="12.83203125" style="141" customWidth="1"/>
    <col min="2051" max="2053" width="10" style="141" customWidth="1"/>
    <col min="2054" max="2060" width="5.83203125" style="141" customWidth="1"/>
    <col min="2061" max="2061" width="7" style="141" customWidth="1"/>
    <col min="2062" max="2062" width="6.83203125" style="141" customWidth="1"/>
    <col min="2063" max="2304" width="11.5" style="141"/>
    <col min="2305" max="2305" width="5.83203125" style="141" customWidth="1"/>
    <col min="2306" max="2306" width="12.83203125" style="141" customWidth="1"/>
    <col min="2307" max="2309" width="10" style="141" customWidth="1"/>
    <col min="2310" max="2316" width="5.83203125" style="141" customWidth="1"/>
    <col min="2317" max="2317" width="7" style="141" customWidth="1"/>
    <col min="2318" max="2318" width="6.83203125" style="141" customWidth="1"/>
    <col min="2319" max="2560" width="11.5" style="141"/>
    <col min="2561" max="2561" width="5.83203125" style="141" customWidth="1"/>
    <col min="2562" max="2562" width="12.83203125" style="141" customWidth="1"/>
    <col min="2563" max="2565" width="10" style="141" customWidth="1"/>
    <col min="2566" max="2572" width="5.83203125" style="141" customWidth="1"/>
    <col min="2573" max="2573" width="7" style="141" customWidth="1"/>
    <col min="2574" max="2574" width="6.83203125" style="141" customWidth="1"/>
    <col min="2575" max="2816" width="11.5" style="141"/>
    <col min="2817" max="2817" width="5.83203125" style="141" customWidth="1"/>
    <col min="2818" max="2818" width="12.83203125" style="141" customWidth="1"/>
    <col min="2819" max="2821" width="10" style="141" customWidth="1"/>
    <col min="2822" max="2828" width="5.83203125" style="141" customWidth="1"/>
    <col min="2829" max="2829" width="7" style="141" customWidth="1"/>
    <col min="2830" max="2830" width="6.83203125" style="141" customWidth="1"/>
    <col min="2831" max="3072" width="11.5" style="141"/>
    <col min="3073" max="3073" width="5.83203125" style="141" customWidth="1"/>
    <col min="3074" max="3074" width="12.83203125" style="141" customWidth="1"/>
    <col min="3075" max="3077" width="10" style="141" customWidth="1"/>
    <col min="3078" max="3084" width="5.83203125" style="141" customWidth="1"/>
    <col min="3085" max="3085" width="7" style="141" customWidth="1"/>
    <col min="3086" max="3086" width="6.83203125" style="141" customWidth="1"/>
    <col min="3087" max="3328" width="11.5" style="141"/>
    <col min="3329" max="3329" width="5.83203125" style="141" customWidth="1"/>
    <col min="3330" max="3330" width="12.83203125" style="141" customWidth="1"/>
    <col min="3331" max="3333" width="10" style="141" customWidth="1"/>
    <col min="3334" max="3340" width="5.83203125" style="141" customWidth="1"/>
    <col min="3341" max="3341" width="7" style="141" customWidth="1"/>
    <col min="3342" max="3342" width="6.83203125" style="141" customWidth="1"/>
    <col min="3343" max="3584" width="11.5" style="141"/>
    <col min="3585" max="3585" width="5.83203125" style="141" customWidth="1"/>
    <col min="3586" max="3586" width="12.83203125" style="141" customWidth="1"/>
    <col min="3587" max="3589" width="10" style="141" customWidth="1"/>
    <col min="3590" max="3596" width="5.83203125" style="141" customWidth="1"/>
    <col min="3597" max="3597" width="7" style="141" customWidth="1"/>
    <col min="3598" max="3598" width="6.83203125" style="141" customWidth="1"/>
    <col min="3599" max="3840" width="11.5" style="141"/>
    <col min="3841" max="3841" width="5.83203125" style="141" customWidth="1"/>
    <col min="3842" max="3842" width="12.83203125" style="141" customWidth="1"/>
    <col min="3843" max="3845" width="10" style="141" customWidth="1"/>
    <col min="3846" max="3852" width="5.83203125" style="141" customWidth="1"/>
    <col min="3853" max="3853" width="7" style="141" customWidth="1"/>
    <col min="3854" max="3854" width="6.83203125" style="141" customWidth="1"/>
    <col min="3855" max="4096" width="11.5" style="141"/>
    <col min="4097" max="4097" width="5.83203125" style="141" customWidth="1"/>
    <col min="4098" max="4098" width="12.83203125" style="141" customWidth="1"/>
    <col min="4099" max="4101" width="10" style="141" customWidth="1"/>
    <col min="4102" max="4108" width="5.83203125" style="141" customWidth="1"/>
    <col min="4109" max="4109" width="7" style="141" customWidth="1"/>
    <col min="4110" max="4110" width="6.83203125" style="141" customWidth="1"/>
    <col min="4111" max="4352" width="11.5" style="141"/>
    <col min="4353" max="4353" width="5.83203125" style="141" customWidth="1"/>
    <col min="4354" max="4354" width="12.83203125" style="141" customWidth="1"/>
    <col min="4355" max="4357" width="10" style="141" customWidth="1"/>
    <col min="4358" max="4364" width="5.83203125" style="141" customWidth="1"/>
    <col min="4365" max="4365" width="7" style="141" customWidth="1"/>
    <col min="4366" max="4366" width="6.83203125" style="141" customWidth="1"/>
    <col min="4367" max="4608" width="11.5" style="141"/>
    <col min="4609" max="4609" width="5.83203125" style="141" customWidth="1"/>
    <col min="4610" max="4610" width="12.83203125" style="141" customWidth="1"/>
    <col min="4611" max="4613" width="10" style="141" customWidth="1"/>
    <col min="4614" max="4620" width="5.83203125" style="141" customWidth="1"/>
    <col min="4621" max="4621" width="7" style="141" customWidth="1"/>
    <col min="4622" max="4622" width="6.83203125" style="141" customWidth="1"/>
    <col min="4623" max="4864" width="11.5" style="141"/>
    <col min="4865" max="4865" width="5.83203125" style="141" customWidth="1"/>
    <col min="4866" max="4866" width="12.83203125" style="141" customWidth="1"/>
    <col min="4867" max="4869" width="10" style="141" customWidth="1"/>
    <col min="4870" max="4876" width="5.83203125" style="141" customWidth="1"/>
    <col min="4877" max="4877" width="7" style="141" customWidth="1"/>
    <col min="4878" max="4878" width="6.83203125" style="141" customWidth="1"/>
    <col min="4879" max="5120" width="11.5" style="141"/>
    <col min="5121" max="5121" width="5.83203125" style="141" customWidth="1"/>
    <col min="5122" max="5122" width="12.83203125" style="141" customWidth="1"/>
    <col min="5123" max="5125" width="10" style="141" customWidth="1"/>
    <col min="5126" max="5132" width="5.83203125" style="141" customWidth="1"/>
    <col min="5133" max="5133" width="7" style="141" customWidth="1"/>
    <col min="5134" max="5134" width="6.83203125" style="141" customWidth="1"/>
    <col min="5135" max="5376" width="11.5" style="141"/>
    <col min="5377" max="5377" width="5.83203125" style="141" customWidth="1"/>
    <col min="5378" max="5378" width="12.83203125" style="141" customWidth="1"/>
    <col min="5379" max="5381" width="10" style="141" customWidth="1"/>
    <col min="5382" max="5388" width="5.83203125" style="141" customWidth="1"/>
    <col min="5389" max="5389" width="7" style="141" customWidth="1"/>
    <col min="5390" max="5390" width="6.83203125" style="141" customWidth="1"/>
    <col min="5391" max="5632" width="11.5" style="141"/>
    <col min="5633" max="5633" width="5.83203125" style="141" customWidth="1"/>
    <col min="5634" max="5634" width="12.83203125" style="141" customWidth="1"/>
    <col min="5635" max="5637" width="10" style="141" customWidth="1"/>
    <col min="5638" max="5644" width="5.83203125" style="141" customWidth="1"/>
    <col min="5645" max="5645" width="7" style="141" customWidth="1"/>
    <col min="5646" max="5646" width="6.83203125" style="141" customWidth="1"/>
    <col min="5647" max="5888" width="11.5" style="141"/>
    <col min="5889" max="5889" width="5.83203125" style="141" customWidth="1"/>
    <col min="5890" max="5890" width="12.83203125" style="141" customWidth="1"/>
    <col min="5891" max="5893" width="10" style="141" customWidth="1"/>
    <col min="5894" max="5900" width="5.83203125" style="141" customWidth="1"/>
    <col min="5901" max="5901" width="7" style="141" customWidth="1"/>
    <col min="5902" max="5902" width="6.83203125" style="141" customWidth="1"/>
    <col min="5903" max="6144" width="11.5" style="141"/>
    <col min="6145" max="6145" width="5.83203125" style="141" customWidth="1"/>
    <col min="6146" max="6146" width="12.83203125" style="141" customWidth="1"/>
    <col min="6147" max="6149" width="10" style="141" customWidth="1"/>
    <col min="6150" max="6156" width="5.83203125" style="141" customWidth="1"/>
    <col min="6157" max="6157" width="7" style="141" customWidth="1"/>
    <col min="6158" max="6158" width="6.83203125" style="141" customWidth="1"/>
    <col min="6159" max="6400" width="11.5" style="141"/>
    <col min="6401" max="6401" width="5.83203125" style="141" customWidth="1"/>
    <col min="6402" max="6402" width="12.83203125" style="141" customWidth="1"/>
    <col min="6403" max="6405" width="10" style="141" customWidth="1"/>
    <col min="6406" max="6412" width="5.83203125" style="141" customWidth="1"/>
    <col min="6413" max="6413" width="7" style="141" customWidth="1"/>
    <col min="6414" max="6414" width="6.83203125" style="141" customWidth="1"/>
    <col min="6415" max="6656" width="11.5" style="141"/>
    <col min="6657" max="6657" width="5.83203125" style="141" customWidth="1"/>
    <col min="6658" max="6658" width="12.83203125" style="141" customWidth="1"/>
    <col min="6659" max="6661" width="10" style="141" customWidth="1"/>
    <col min="6662" max="6668" width="5.83203125" style="141" customWidth="1"/>
    <col min="6669" max="6669" width="7" style="141" customWidth="1"/>
    <col min="6670" max="6670" width="6.83203125" style="141" customWidth="1"/>
    <col min="6671" max="6912" width="11.5" style="141"/>
    <col min="6913" max="6913" width="5.83203125" style="141" customWidth="1"/>
    <col min="6914" max="6914" width="12.83203125" style="141" customWidth="1"/>
    <col min="6915" max="6917" width="10" style="141" customWidth="1"/>
    <col min="6918" max="6924" width="5.83203125" style="141" customWidth="1"/>
    <col min="6925" max="6925" width="7" style="141" customWidth="1"/>
    <col min="6926" max="6926" width="6.83203125" style="141" customWidth="1"/>
    <col min="6927" max="7168" width="11.5" style="141"/>
    <col min="7169" max="7169" width="5.83203125" style="141" customWidth="1"/>
    <col min="7170" max="7170" width="12.83203125" style="141" customWidth="1"/>
    <col min="7171" max="7173" width="10" style="141" customWidth="1"/>
    <col min="7174" max="7180" width="5.83203125" style="141" customWidth="1"/>
    <col min="7181" max="7181" width="7" style="141" customWidth="1"/>
    <col min="7182" max="7182" width="6.83203125" style="141" customWidth="1"/>
    <col min="7183" max="7424" width="11.5" style="141"/>
    <col min="7425" max="7425" width="5.83203125" style="141" customWidth="1"/>
    <col min="7426" max="7426" width="12.83203125" style="141" customWidth="1"/>
    <col min="7427" max="7429" width="10" style="141" customWidth="1"/>
    <col min="7430" max="7436" width="5.83203125" style="141" customWidth="1"/>
    <col min="7437" max="7437" width="7" style="141" customWidth="1"/>
    <col min="7438" max="7438" width="6.83203125" style="141" customWidth="1"/>
    <col min="7439" max="7680" width="11.5" style="141"/>
    <col min="7681" max="7681" width="5.83203125" style="141" customWidth="1"/>
    <col min="7682" max="7682" width="12.83203125" style="141" customWidth="1"/>
    <col min="7683" max="7685" width="10" style="141" customWidth="1"/>
    <col min="7686" max="7692" width="5.83203125" style="141" customWidth="1"/>
    <col min="7693" max="7693" width="7" style="141" customWidth="1"/>
    <col min="7694" max="7694" width="6.83203125" style="141" customWidth="1"/>
    <col min="7695" max="7936" width="11.5" style="141"/>
    <col min="7937" max="7937" width="5.83203125" style="141" customWidth="1"/>
    <col min="7938" max="7938" width="12.83203125" style="141" customWidth="1"/>
    <col min="7939" max="7941" width="10" style="141" customWidth="1"/>
    <col min="7942" max="7948" width="5.83203125" style="141" customWidth="1"/>
    <col min="7949" max="7949" width="7" style="141" customWidth="1"/>
    <col min="7950" max="7950" width="6.83203125" style="141" customWidth="1"/>
    <col min="7951" max="8192" width="11.5" style="141"/>
    <col min="8193" max="8193" width="5.83203125" style="141" customWidth="1"/>
    <col min="8194" max="8194" width="12.83203125" style="141" customWidth="1"/>
    <col min="8195" max="8197" width="10" style="141" customWidth="1"/>
    <col min="8198" max="8204" width="5.83203125" style="141" customWidth="1"/>
    <col min="8205" max="8205" width="7" style="141" customWidth="1"/>
    <col min="8206" max="8206" width="6.83203125" style="141" customWidth="1"/>
    <col min="8207" max="8448" width="11.5" style="141"/>
    <col min="8449" max="8449" width="5.83203125" style="141" customWidth="1"/>
    <col min="8450" max="8450" width="12.83203125" style="141" customWidth="1"/>
    <col min="8451" max="8453" width="10" style="141" customWidth="1"/>
    <col min="8454" max="8460" width="5.83203125" style="141" customWidth="1"/>
    <col min="8461" max="8461" width="7" style="141" customWidth="1"/>
    <col min="8462" max="8462" width="6.83203125" style="141" customWidth="1"/>
    <col min="8463" max="8704" width="11.5" style="141"/>
    <col min="8705" max="8705" width="5.83203125" style="141" customWidth="1"/>
    <col min="8706" max="8706" width="12.83203125" style="141" customWidth="1"/>
    <col min="8707" max="8709" width="10" style="141" customWidth="1"/>
    <col min="8710" max="8716" width="5.83203125" style="141" customWidth="1"/>
    <col min="8717" max="8717" width="7" style="141" customWidth="1"/>
    <col min="8718" max="8718" width="6.83203125" style="141" customWidth="1"/>
    <col min="8719" max="8960" width="11.5" style="141"/>
    <col min="8961" max="8961" width="5.83203125" style="141" customWidth="1"/>
    <col min="8962" max="8962" width="12.83203125" style="141" customWidth="1"/>
    <col min="8963" max="8965" width="10" style="141" customWidth="1"/>
    <col min="8966" max="8972" width="5.83203125" style="141" customWidth="1"/>
    <col min="8973" max="8973" width="7" style="141" customWidth="1"/>
    <col min="8974" max="8974" width="6.83203125" style="141" customWidth="1"/>
    <col min="8975" max="9216" width="11.5" style="141"/>
    <col min="9217" max="9217" width="5.83203125" style="141" customWidth="1"/>
    <col min="9218" max="9218" width="12.83203125" style="141" customWidth="1"/>
    <col min="9219" max="9221" width="10" style="141" customWidth="1"/>
    <col min="9222" max="9228" width="5.83203125" style="141" customWidth="1"/>
    <col min="9229" max="9229" width="7" style="141" customWidth="1"/>
    <col min="9230" max="9230" width="6.83203125" style="141" customWidth="1"/>
    <col min="9231" max="9472" width="11.5" style="141"/>
    <col min="9473" max="9473" width="5.83203125" style="141" customWidth="1"/>
    <col min="9474" max="9474" width="12.83203125" style="141" customWidth="1"/>
    <col min="9475" max="9477" width="10" style="141" customWidth="1"/>
    <col min="9478" max="9484" width="5.83203125" style="141" customWidth="1"/>
    <col min="9485" max="9485" width="7" style="141" customWidth="1"/>
    <col min="9486" max="9486" width="6.83203125" style="141" customWidth="1"/>
    <col min="9487" max="9728" width="11.5" style="141"/>
    <col min="9729" max="9729" width="5.83203125" style="141" customWidth="1"/>
    <col min="9730" max="9730" width="12.83203125" style="141" customWidth="1"/>
    <col min="9731" max="9733" width="10" style="141" customWidth="1"/>
    <col min="9734" max="9740" width="5.83203125" style="141" customWidth="1"/>
    <col min="9741" max="9741" width="7" style="141" customWidth="1"/>
    <col min="9742" max="9742" width="6.83203125" style="141" customWidth="1"/>
    <col min="9743" max="9984" width="11.5" style="141"/>
    <col min="9985" max="9985" width="5.83203125" style="141" customWidth="1"/>
    <col min="9986" max="9986" width="12.83203125" style="141" customWidth="1"/>
    <col min="9987" max="9989" width="10" style="141" customWidth="1"/>
    <col min="9990" max="9996" width="5.83203125" style="141" customWidth="1"/>
    <col min="9997" max="9997" width="7" style="141" customWidth="1"/>
    <col min="9998" max="9998" width="6.83203125" style="141" customWidth="1"/>
    <col min="9999" max="10240" width="11.5" style="141"/>
    <col min="10241" max="10241" width="5.83203125" style="141" customWidth="1"/>
    <col min="10242" max="10242" width="12.83203125" style="141" customWidth="1"/>
    <col min="10243" max="10245" width="10" style="141" customWidth="1"/>
    <col min="10246" max="10252" width="5.83203125" style="141" customWidth="1"/>
    <col min="10253" max="10253" width="7" style="141" customWidth="1"/>
    <col min="10254" max="10254" width="6.83203125" style="141" customWidth="1"/>
    <col min="10255" max="10496" width="11.5" style="141"/>
    <col min="10497" max="10497" width="5.83203125" style="141" customWidth="1"/>
    <col min="10498" max="10498" width="12.83203125" style="141" customWidth="1"/>
    <col min="10499" max="10501" width="10" style="141" customWidth="1"/>
    <col min="10502" max="10508" width="5.83203125" style="141" customWidth="1"/>
    <col min="10509" max="10509" width="7" style="141" customWidth="1"/>
    <col min="10510" max="10510" width="6.83203125" style="141" customWidth="1"/>
    <col min="10511" max="10752" width="11.5" style="141"/>
    <col min="10753" max="10753" width="5.83203125" style="141" customWidth="1"/>
    <col min="10754" max="10754" width="12.83203125" style="141" customWidth="1"/>
    <col min="10755" max="10757" width="10" style="141" customWidth="1"/>
    <col min="10758" max="10764" width="5.83203125" style="141" customWidth="1"/>
    <col min="10765" max="10765" width="7" style="141" customWidth="1"/>
    <col min="10766" max="10766" width="6.83203125" style="141" customWidth="1"/>
    <col min="10767" max="11008" width="11.5" style="141"/>
    <col min="11009" max="11009" width="5.83203125" style="141" customWidth="1"/>
    <col min="11010" max="11010" width="12.83203125" style="141" customWidth="1"/>
    <col min="11011" max="11013" width="10" style="141" customWidth="1"/>
    <col min="11014" max="11020" width="5.83203125" style="141" customWidth="1"/>
    <col min="11021" max="11021" width="7" style="141" customWidth="1"/>
    <col min="11022" max="11022" width="6.83203125" style="141" customWidth="1"/>
    <col min="11023" max="11264" width="11.5" style="141"/>
    <col min="11265" max="11265" width="5.83203125" style="141" customWidth="1"/>
    <col min="11266" max="11266" width="12.83203125" style="141" customWidth="1"/>
    <col min="11267" max="11269" width="10" style="141" customWidth="1"/>
    <col min="11270" max="11276" width="5.83203125" style="141" customWidth="1"/>
    <col min="11277" max="11277" width="7" style="141" customWidth="1"/>
    <col min="11278" max="11278" width="6.83203125" style="141" customWidth="1"/>
    <col min="11279" max="11520" width="11.5" style="141"/>
    <col min="11521" max="11521" width="5.83203125" style="141" customWidth="1"/>
    <col min="11522" max="11522" width="12.83203125" style="141" customWidth="1"/>
    <col min="11523" max="11525" width="10" style="141" customWidth="1"/>
    <col min="11526" max="11532" width="5.83203125" style="141" customWidth="1"/>
    <col min="11533" max="11533" width="7" style="141" customWidth="1"/>
    <col min="11534" max="11534" width="6.83203125" style="141" customWidth="1"/>
    <col min="11535" max="11776" width="11.5" style="141"/>
    <col min="11777" max="11777" width="5.83203125" style="141" customWidth="1"/>
    <col min="11778" max="11778" width="12.83203125" style="141" customWidth="1"/>
    <col min="11779" max="11781" width="10" style="141" customWidth="1"/>
    <col min="11782" max="11788" width="5.83203125" style="141" customWidth="1"/>
    <col min="11789" max="11789" width="7" style="141" customWidth="1"/>
    <col min="11790" max="11790" width="6.83203125" style="141" customWidth="1"/>
    <col min="11791" max="12032" width="11.5" style="141"/>
    <col min="12033" max="12033" width="5.83203125" style="141" customWidth="1"/>
    <col min="12034" max="12034" width="12.83203125" style="141" customWidth="1"/>
    <col min="12035" max="12037" width="10" style="141" customWidth="1"/>
    <col min="12038" max="12044" width="5.83203125" style="141" customWidth="1"/>
    <col min="12045" max="12045" width="7" style="141" customWidth="1"/>
    <col min="12046" max="12046" width="6.83203125" style="141" customWidth="1"/>
    <col min="12047" max="12288" width="11.5" style="141"/>
    <col min="12289" max="12289" width="5.83203125" style="141" customWidth="1"/>
    <col min="12290" max="12290" width="12.83203125" style="141" customWidth="1"/>
    <col min="12291" max="12293" width="10" style="141" customWidth="1"/>
    <col min="12294" max="12300" width="5.83203125" style="141" customWidth="1"/>
    <col min="12301" max="12301" width="7" style="141" customWidth="1"/>
    <col min="12302" max="12302" width="6.83203125" style="141" customWidth="1"/>
    <col min="12303" max="12544" width="11.5" style="141"/>
    <col min="12545" max="12545" width="5.83203125" style="141" customWidth="1"/>
    <col min="12546" max="12546" width="12.83203125" style="141" customWidth="1"/>
    <col min="12547" max="12549" width="10" style="141" customWidth="1"/>
    <col min="12550" max="12556" width="5.83203125" style="141" customWidth="1"/>
    <col min="12557" max="12557" width="7" style="141" customWidth="1"/>
    <col min="12558" max="12558" width="6.83203125" style="141" customWidth="1"/>
    <col min="12559" max="12800" width="11.5" style="141"/>
    <col min="12801" max="12801" width="5.83203125" style="141" customWidth="1"/>
    <col min="12802" max="12802" width="12.83203125" style="141" customWidth="1"/>
    <col min="12803" max="12805" width="10" style="141" customWidth="1"/>
    <col min="12806" max="12812" width="5.83203125" style="141" customWidth="1"/>
    <col min="12813" max="12813" width="7" style="141" customWidth="1"/>
    <col min="12814" max="12814" width="6.83203125" style="141" customWidth="1"/>
    <col min="12815" max="13056" width="11.5" style="141"/>
    <col min="13057" max="13057" width="5.83203125" style="141" customWidth="1"/>
    <col min="13058" max="13058" width="12.83203125" style="141" customWidth="1"/>
    <col min="13059" max="13061" width="10" style="141" customWidth="1"/>
    <col min="13062" max="13068" width="5.83203125" style="141" customWidth="1"/>
    <col min="13069" max="13069" width="7" style="141" customWidth="1"/>
    <col min="13070" max="13070" width="6.83203125" style="141" customWidth="1"/>
    <col min="13071" max="13312" width="11.5" style="141"/>
    <col min="13313" max="13313" width="5.83203125" style="141" customWidth="1"/>
    <col min="13314" max="13314" width="12.83203125" style="141" customWidth="1"/>
    <col min="13315" max="13317" width="10" style="141" customWidth="1"/>
    <col min="13318" max="13324" width="5.83203125" style="141" customWidth="1"/>
    <col min="13325" max="13325" width="7" style="141" customWidth="1"/>
    <col min="13326" max="13326" width="6.83203125" style="141" customWidth="1"/>
    <col min="13327" max="13568" width="11.5" style="141"/>
    <col min="13569" max="13569" width="5.83203125" style="141" customWidth="1"/>
    <col min="13570" max="13570" width="12.83203125" style="141" customWidth="1"/>
    <col min="13571" max="13573" width="10" style="141" customWidth="1"/>
    <col min="13574" max="13580" width="5.83203125" style="141" customWidth="1"/>
    <col min="13581" max="13581" width="7" style="141" customWidth="1"/>
    <col min="13582" max="13582" width="6.83203125" style="141" customWidth="1"/>
    <col min="13583" max="13824" width="11.5" style="141"/>
    <col min="13825" max="13825" width="5.83203125" style="141" customWidth="1"/>
    <col min="13826" max="13826" width="12.83203125" style="141" customWidth="1"/>
    <col min="13827" max="13829" width="10" style="141" customWidth="1"/>
    <col min="13830" max="13836" width="5.83203125" style="141" customWidth="1"/>
    <col min="13837" max="13837" width="7" style="141" customWidth="1"/>
    <col min="13838" max="13838" width="6.83203125" style="141" customWidth="1"/>
    <col min="13839" max="14080" width="11.5" style="141"/>
    <col min="14081" max="14081" width="5.83203125" style="141" customWidth="1"/>
    <col min="14082" max="14082" width="12.83203125" style="141" customWidth="1"/>
    <col min="14083" max="14085" width="10" style="141" customWidth="1"/>
    <col min="14086" max="14092" width="5.83203125" style="141" customWidth="1"/>
    <col min="14093" max="14093" width="7" style="141" customWidth="1"/>
    <col min="14094" max="14094" width="6.83203125" style="141" customWidth="1"/>
    <col min="14095" max="14336" width="11.5" style="141"/>
    <col min="14337" max="14337" width="5.83203125" style="141" customWidth="1"/>
    <col min="14338" max="14338" width="12.83203125" style="141" customWidth="1"/>
    <col min="14339" max="14341" width="10" style="141" customWidth="1"/>
    <col min="14342" max="14348" width="5.83203125" style="141" customWidth="1"/>
    <col min="14349" max="14349" width="7" style="141" customWidth="1"/>
    <col min="14350" max="14350" width="6.83203125" style="141" customWidth="1"/>
    <col min="14351" max="14592" width="11.5" style="141"/>
    <col min="14593" max="14593" width="5.83203125" style="141" customWidth="1"/>
    <col min="14594" max="14594" width="12.83203125" style="141" customWidth="1"/>
    <col min="14595" max="14597" width="10" style="141" customWidth="1"/>
    <col min="14598" max="14604" width="5.83203125" style="141" customWidth="1"/>
    <col min="14605" max="14605" width="7" style="141" customWidth="1"/>
    <col min="14606" max="14606" width="6.83203125" style="141" customWidth="1"/>
    <col min="14607" max="14848" width="11.5" style="141"/>
    <col min="14849" max="14849" width="5.83203125" style="141" customWidth="1"/>
    <col min="14850" max="14850" width="12.83203125" style="141" customWidth="1"/>
    <col min="14851" max="14853" width="10" style="141" customWidth="1"/>
    <col min="14854" max="14860" width="5.83203125" style="141" customWidth="1"/>
    <col min="14861" max="14861" width="7" style="141" customWidth="1"/>
    <col min="14862" max="14862" width="6.83203125" style="141" customWidth="1"/>
    <col min="14863" max="15104" width="11.5" style="141"/>
    <col min="15105" max="15105" width="5.83203125" style="141" customWidth="1"/>
    <col min="15106" max="15106" width="12.83203125" style="141" customWidth="1"/>
    <col min="15107" max="15109" width="10" style="141" customWidth="1"/>
    <col min="15110" max="15116" width="5.83203125" style="141" customWidth="1"/>
    <col min="15117" max="15117" width="7" style="141" customWidth="1"/>
    <col min="15118" max="15118" width="6.83203125" style="141" customWidth="1"/>
    <col min="15119" max="15360" width="11.5" style="141"/>
    <col min="15361" max="15361" width="5.83203125" style="141" customWidth="1"/>
    <col min="15362" max="15362" width="12.83203125" style="141" customWidth="1"/>
    <col min="15363" max="15365" width="10" style="141" customWidth="1"/>
    <col min="15366" max="15372" width="5.83203125" style="141" customWidth="1"/>
    <col min="15373" max="15373" width="7" style="141" customWidth="1"/>
    <col min="15374" max="15374" width="6.83203125" style="141" customWidth="1"/>
    <col min="15375" max="15616" width="11.5" style="141"/>
    <col min="15617" max="15617" width="5.83203125" style="141" customWidth="1"/>
    <col min="15618" max="15618" width="12.83203125" style="141" customWidth="1"/>
    <col min="15619" max="15621" width="10" style="141" customWidth="1"/>
    <col min="15622" max="15628" width="5.83203125" style="141" customWidth="1"/>
    <col min="15629" max="15629" width="7" style="141" customWidth="1"/>
    <col min="15630" max="15630" width="6.83203125" style="141" customWidth="1"/>
    <col min="15631" max="15872" width="11.5" style="141"/>
    <col min="15873" max="15873" width="5.83203125" style="141" customWidth="1"/>
    <col min="15874" max="15874" width="12.83203125" style="141" customWidth="1"/>
    <col min="15875" max="15877" width="10" style="141" customWidth="1"/>
    <col min="15878" max="15884" width="5.83203125" style="141" customWidth="1"/>
    <col min="15885" max="15885" width="7" style="141" customWidth="1"/>
    <col min="15886" max="15886" width="6.83203125" style="141" customWidth="1"/>
    <col min="15887" max="16128" width="11.5" style="141"/>
    <col min="16129" max="16129" width="5.83203125" style="141" customWidth="1"/>
    <col min="16130" max="16130" width="12.83203125" style="141" customWidth="1"/>
    <col min="16131" max="16133" width="10" style="141" customWidth="1"/>
    <col min="16134" max="16140" width="5.83203125" style="141" customWidth="1"/>
    <col min="16141" max="16141" width="7" style="141" customWidth="1"/>
    <col min="16142" max="16142" width="6.83203125" style="141" customWidth="1"/>
    <col min="16143" max="16384" width="11.5" style="141"/>
  </cols>
  <sheetData>
    <row r="1" spans="1:15" ht="24.95" customHeight="1" thickBot="1">
      <c r="A1" s="1802" t="s">
        <v>580</v>
      </c>
      <c r="B1" s="1802"/>
      <c r="C1" s="1802"/>
      <c r="D1" s="1802"/>
      <c r="E1" s="1802"/>
      <c r="F1" s="1802"/>
      <c r="G1" s="1802"/>
      <c r="H1" s="1802"/>
      <c r="I1" s="1802"/>
      <c r="J1" s="1802"/>
      <c r="K1" s="1802"/>
      <c r="L1" s="1802"/>
      <c r="M1" s="1802"/>
      <c r="N1" s="1802"/>
    </row>
    <row r="2" spans="1:15" s="225" customFormat="1" ht="33" customHeight="1">
      <c r="A2" s="1803" t="s">
        <v>294</v>
      </c>
      <c r="B2" s="1805" t="s">
        <v>575</v>
      </c>
      <c r="C2" s="1806"/>
      <c r="D2" s="1807"/>
      <c r="E2" s="1811" t="s">
        <v>576</v>
      </c>
      <c r="F2" s="1813" t="s">
        <v>581</v>
      </c>
      <c r="G2" s="1814"/>
      <c r="H2" s="1814"/>
      <c r="I2" s="1814"/>
      <c r="J2" s="1814"/>
      <c r="K2" s="1814"/>
      <c r="L2" s="1814"/>
      <c r="M2" s="1815"/>
      <c r="N2" s="1811" t="s">
        <v>578</v>
      </c>
      <c r="O2" s="1811" t="s">
        <v>579</v>
      </c>
    </row>
    <row r="3" spans="1:15" ht="33" customHeight="1" thickBot="1">
      <c r="A3" s="1804"/>
      <c r="B3" s="1808"/>
      <c r="C3" s="1809"/>
      <c r="D3" s="1810"/>
      <c r="E3" s="1812"/>
      <c r="F3" s="1816"/>
      <c r="G3" s="1817"/>
      <c r="H3" s="1817"/>
      <c r="I3" s="1817"/>
      <c r="J3" s="1817"/>
      <c r="K3" s="1817"/>
      <c r="L3" s="1817"/>
      <c r="M3" s="1818"/>
      <c r="N3" s="1812"/>
      <c r="O3" s="1812"/>
    </row>
    <row r="4" spans="1:15" ht="152.25" customHeight="1">
      <c r="A4" s="492">
        <v>1</v>
      </c>
      <c r="B4" s="1821" t="s">
        <v>1749</v>
      </c>
      <c r="C4" s="1822"/>
      <c r="D4" s="1823"/>
      <c r="E4" s="1011">
        <v>55</v>
      </c>
      <c r="F4" s="1821" t="s">
        <v>1750</v>
      </c>
      <c r="G4" s="1822"/>
      <c r="H4" s="1822"/>
      <c r="I4" s="1822"/>
      <c r="J4" s="1822"/>
      <c r="K4" s="1822"/>
      <c r="L4" s="1822"/>
      <c r="M4" s="1823"/>
      <c r="N4" s="797">
        <v>1</v>
      </c>
      <c r="O4" s="494">
        <v>1</v>
      </c>
    </row>
    <row r="5" spans="1:15" ht="52.5" customHeight="1">
      <c r="A5" s="492">
        <v>2</v>
      </c>
      <c r="B5" s="1798" t="s">
        <v>334</v>
      </c>
      <c r="C5" s="1799"/>
      <c r="D5" s="1800"/>
      <c r="E5" s="501">
        <v>55</v>
      </c>
      <c r="F5" s="1798" t="s">
        <v>1790</v>
      </c>
      <c r="G5" s="1799"/>
      <c r="H5" s="1799"/>
      <c r="I5" s="1799"/>
      <c r="J5" s="1799"/>
      <c r="K5" s="1799"/>
      <c r="L5" s="1799"/>
      <c r="M5" s="1800"/>
      <c r="N5" s="494">
        <v>1</v>
      </c>
      <c r="O5" s="494"/>
    </row>
    <row r="6" spans="1:15" ht="90" customHeight="1">
      <c r="A6" s="492">
        <v>3</v>
      </c>
      <c r="B6" s="1798" t="s">
        <v>337</v>
      </c>
      <c r="C6" s="1799"/>
      <c r="D6" s="1800"/>
      <c r="E6" s="501">
        <v>55</v>
      </c>
      <c r="F6" s="1798" t="s">
        <v>1768</v>
      </c>
      <c r="G6" s="1819"/>
      <c r="H6" s="1819"/>
      <c r="I6" s="1819"/>
      <c r="J6" s="1819"/>
      <c r="K6" s="1819"/>
      <c r="L6" s="1819"/>
      <c r="M6" s="1820"/>
      <c r="N6" s="494">
        <v>1</v>
      </c>
      <c r="O6" s="494">
        <v>1</v>
      </c>
    </row>
    <row r="7" spans="1:15" ht="90" customHeight="1">
      <c r="A7" s="492">
        <v>4</v>
      </c>
      <c r="B7" s="1798" t="s">
        <v>431</v>
      </c>
      <c r="C7" s="1799"/>
      <c r="D7" s="1800"/>
      <c r="E7" s="501">
        <v>55</v>
      </c>
      <c r="F7" s="1798" t="s">
        <v>2273</v>
      </c>
      <c r="G7" s="1799"/>
      <c r="H7" s="1799"/>
      <c r="I7" s="1799"/>
      <c r="J7" s="1799"/>
      <c r="K7" s="1799"/>
      <c r="L7" s="1799"/>
      <c r="M7" s="1800"/>
      <c r="N7" s="494">
        <v>2</v>
      </c>
      <c r="O7" s="494">
        <v>1</v>
      </c>
    </row>
    <row r="8" spans="1:15" ht="40.5" customHeight="1">
      <c r="A8" s="492">
        <v>5</v>
      </c>
      <c r="B8" s="1798" t="s">
        <v>1751</v>
      </c>
      <c r="C8" s="1799"/>
      <c r="D8" s="1800"/>
      <c r="E8" s="501">
        <v>55</v>
      </c>
      <c r="F8" s="1798" t="s">
        <v>1769</v>
      </c>
      <c r="G8" s="1799"/>
      <c r="H8" s="1799"/>
      <c r="I8" s="1799"/>
      <c r="J8" s="1799"/>
      <c r="K8" s="1799"/>
      <c r="L8" s="1799"/>
      <c r="M8" s="1800"/>
      <c r="N8" s="494">
        <v>1</v>
      </c>
      <c r="O8" s="494"/>
    </row>
    <row r="9" spans="1:15" ht="53.25" customHeight="1">
      <c r="A9" s="492">
        <v>6</v>
      </c>
      <c r="B9" s="1798" t="s">
        <v>1752</v>
      </c>
      <c r="C9" s="1799"/>
      <c r="D9" s="1800"/>
      <c r="E9" s="496">
        <v>55</v>
      </c>
      <c r="F9" s="1798" t="s">
        <v>1770</v>
      </c>
      <c r="G9" s="1799"/>
      <c r="H9" s="1799"/>
      <c r="I9" s="1799"/>
      <c r="J9" s="1799"/>
      <c r="K9" s="1799"/>
      <c r="L9" s="1799"/>
      <c r="M9" s="1800"/>
      <c r="N9" s="494">
        <v>2</v>
      </c>
      <c r="O9" s="494">
        <v>1</v>
      </c>
    </row>
    <row r="10" spans="1:15" ht="137.25" customHeight="1">
      <c r="A10" s="492">
        <v>7</v>
      </c>
      <c r="B10" s="1798" t="s">
        <v>1753</v>
      </c>
      <c r="C10" s="1799"/>
      <c r="D10" s="1800"/>
      <c r="E10" s="496">
        <v>55</v>
      </c>
      <c r="F10" s="1798" t="s">
        <v>1771</v>
      </c>
      <c r="G10" s="1799"/>
      <c r="H10" s="1799"/>
      <c r="I10" s="1799"/>
      <c r="J10" s="1799"/>
      <c r="K10" s="1799"/>
      <c r="L10" s="1799"/>
      <c r="M10" s="1800"/>
      <c r="N10" s="494">
        <v>2</v>
      </c>
      <c r="O10" s="494"/>
    </row>
    <row r="11" spans="1:15" ht="30" customHeight="1">
      <c r="A11" s="492">
        <v>8</v>
      </c>
      <c r="B11" s="1824" t="s">
        <v>1754</v>
      </c>
      <c r="C11" s="1825"/>
      <c r="D11" s="1826"/>
      <c r="E11" s="501">
        <v>55</v>
      </c>
      <c r="F11" s="1798" t="s">
        <v>1755</v>
      </c>
      <c r="G11" s="1799"/>
      <c r="H11" s="1799"/>
      <c r="I11" s="1799"/>
      <c r="J11" s="1799"/>
      <c r="K11" s="1799"/>
      <c r="L11" s="1799"/>
      <c r="M11" s="1800"/>
      <c r="N11" s="494">
        <v>1</v>
      </c>
      <c r="O11" s="494"/>
    </row>
    <row r="12" spans="1:15" ht="42" customHeight="1">
      <c r="A12" s="502">
        <v>9</v>
      </c>
      <c r="B12" s="1824" t="s">
        <v>331</v>
      </c>
      <c r="C12" s="1825"/>
      <c r="D12" s="1826"/>
      <c r="E12" s="501">
        <v>55</v>
      </c>
      <c r="F12" s="1798" t="s">
        <v>1756</v>
      </c>
      <c r="G12" s="1799"/>
      <c r="H12" s="1799"/>
      <c r="I12" s="1799"/>
      <c r="J12" s="1799"/>
      <c r="K12" s="1799"/>
      <c r="L12" s="1799"/>
      <c r="M12" s="1800"/>
      <c r="N12" s="494">
        <v>1</v>
      </c>
      <c r="O12" s="494"/>
    </row>
    <row r="13" spans="1:15" ht="45.75" customHeight="1">
      <c r="A13" s="502">
        <v>10</v>
      </c>
      <c r="B13" s="1801" t="s">
        <v>332</v>
      </c>
      <c r="C13" s="1799"/>
      <c r="D13" s="1800"/>
      <c r="E13" s="501">
        <v>55</v>
      </c>
      <c r="F13" s="1798" t="s">
        <v>1772</v>
      </c>
      <c r="G13" s="1799"/>
      <c r="H13" s="1799"/>
      <c r="I13" s="1799"/>
      <c r="J13" s="1799"/>
      <c r="K13" s="1799"/>
      <c r="L13" s="1799"/>
      <c r="M13" s="1800"/>
      <c r="N13" s="494">
        <v>1</v>
      </c>
      <c r="O13" s="494"/>
    </row>
    <row r="14" spans="1:15" ht="40.5" customHeight="1">
      <c r="A14" s="492">
        <v>11</v>
      </c>
      <c r="B14" s="1801" t="s">
        <v>333</v>
      </c>
      <c r="C14" s="1799"/>
      <c r="D14" s="1800"/>
      <c r="E14" s="1012">
        <v>55</v>
      </c>
      <c r="F14" s="1798" t="s">
        <v>1773</v>
      </c>
      <c r="G14" s="1799"/>
      <c r="H14" s="1799"/>
      <c r="I14" s="1799"/>
      <c r="J14" s="1799"/>
      <c r="K14" s="1799"/>
      <c r="L14" s="1799"/>
      <c r="M14" s="1800"/>
      <c r="N14" s="494">
        <v>1</v>
      </c>
      <c r="O14" s="494"/>
    </row>
    <row r="15" spans="1:15" ht="53.25" customHeight="1">
      <c r="A15" s="492">
        <v>12</v>
      </c>
      <c r="B15" s="1829" t="s">
        <v>1144</v>
      </c>
      <c r="C15" s="1830"/>
      <c r="D15" s="1831"/>
      <c r="E15" s="1012">
        <v>55</v>
      </c>
      <c r="F15" s="1798" t="s">
        <v>1774</v>
      </c>
      <c r="G15" s="1799"/>
      <c r="H15" s="1799"/>
      <c r="I15" s="1799"/>
      <c r="J15" s="1799"/>
      <c r="K15" s="1799"/>
      <c r="L15" s="1799"/>
      <c r="M15" s="1800"/>
      <c r="N15" s="494">
        <v>1</v>
      </c>
      <c r="O15" s="494">
        <v>1</v>
      </c>
    </row>
    <row r="16" spans="1:15" ht="43.5" customHeight="1">
      <c r="A16" s="492">
        <v>13</v>
      </c>
      <c r="B16" s="1801" t="s">
        <v>1757</v>
      </c>
      <c r="C16" s="1799"/>
      <c r="D16" s="1800"/>
      <c r="E16" s="501">
        <v>55</v>
      </c>
      <c r="F16" s="1798" t="s">
        <v>1758</v>
      </c>
      <c r="G16" s="1799"/>
      <c r="H16" s="1799"/>
      <c r="I16" s="1799"/>
      <c r="J16" s="1799"/>
      <c r="K16" s="1799"/>
      <c r="L16" s="1799"/>
      <c r="M16" s="1800"/>
      <c r="N16" s="494">
        <v>2</v>
      </c>
      <c r="O16" s="494">
        <v>1</v>
      </c>
    </row>
    <row r="17" spans="1:15" ht="56.25" customHeight="1">
      <c r="A17" s="492">
        <v>14</v>
      </c>
      <c r="B17" s="1824" t="s">
        <v>326</v>
      </c>
      <c r="C17" s="1825"/>
      <c r="D17" s="1826"/>
      <c r="E17" s="501">
        <v>55</v>
      </c>
      <c r="F17" s="1798" t="s">
        <v>1775</v>
      </c>
      <c r="G17" s="1799"/>
      <c r="H17" s="1799"/>
      <c r="I17" s="1799"/>
      <c r="J17" s="1799"/>
      <c r="K17" s="1799"/>
      <c r="L17" s="1799"/>
      <c r="M17" s="1800"/>
      <c r="N17" s="494">
        <v>3</v>
      </c>
      <c r="O17" s="494"/>
    </row>
    <row r="18" spans="1:15" ht="36" customHeight="1">
      <c r="A18" s="492">
        <v>15</v>
      </c>
      <c r="B18" s="1798" t="s">
        <v>1154</v>
      </c>
      <c r="C18" s="1799"/>
      <c r="D18" s="1800"/>
      <c r="E18" s="501">
        <v>55</v>
      </c>
      <c r="F18" s="1798" t="s">
        <v>1776</v>
      </c>
      <c r="G18" s="1799"/>
      <c r="H18" s="1799"/>
      <c r="I18" s="1799"/>
      <c r="J18" s="1799"/>
      <c r="K18" s="1799"/>
      <c r="L18" s="1799"/>
      <c r="M18" s="1800"/>
      <c r="N18" s="494">
        <v>1</v>
      </c>
      <c r="O18" s="494">
        <v>1</v>
      </c>
    </row>
    <row r="19" spans="1:15" ht="33" customHeight="1">
      <c r="A19" s="502">
        <v>16</v>
      </c>
      <c r="B19" s="1825" t="s">
        <v>1759</v>
      </c>
      <c r="C19" s="1827"/>
      <c r="D19" s="1828"/>
      <c r="E19" s="1012">
        <v>55</v>
      </c>
      <c r="F19" s="1798" t="s">
        <v>1760</v>
      </c>
      <c r="G19" s="1799"/>
      <c r="H19" s="1799"/>
      <c r="I19" s="1799"/>
      <c r="J19" s="1799"/>
      <c r="K19" s="1799"/>
      <c r="L19" s="1799"/>
      <c r="M19" s="1800"/>
      <c r="N19" s="494">
        <v>1</v>
      </c>
      <c r="O19" s="494"/>
    </row>
    <row r="20" spans="1:15" ht="44.25" customHeight="1">
      <c r="A20" s="492">
        <v>17</v>
      </c>
      <c r="B20" s="225" t="s">
        <v>1761</v>
      </c>
      <c r="C20" s="499"/>
      <c r="D20" s="500"/>
      <c r="E20" s="501">
        <v>27</v>
      </c>
      <c r="F20" s="1798" t="s">
        <v>1762</v>
      </c>
      <c r="G20" s="1799"/>
      <c r="H20" s="1799"/>
      <c r="I20" s="1799"/>
      <c r="J20" s="1799"/>
      <c r="K20" s="1799"/>
      <c r="L20" s="1799"/>
      <c r="M20" s="1800"/>
      <c r="N20" s="494">
        <v>1</v>
      </c>
      <c r="O20" s="494"/>
    </row>
    <row r="21" spans="1:15" ht="136.5" customHeight="1">
      <c r="A21" s="492">
        <v>18</v>
      </c>
      <c r="B21" s="1798" t="s">
        <v>1763</v>
      </c>
      <c r="C21" s="1799"/>
      <c r="D21" s="1800"/>
      <c r="E21" s="501">
        <v>453</v>
      </c>
      <c r="F21" s="1798" t="s">
        <v>1777</v>
      </c>
      <c r="G21" s="1799"/>
      <c r="H21" s="1799"/>
      <c r="I21" s="1799"/>
      <c r="J21" s="1799"/>
      <c r="K21" s="1799"/>
      <c r="L21" s="1799"/>
      <c r="M21" s="1800"/>
      <c r="N21" s="494">
        <v>1</v>
      </c>
      <c r="O21" s="494"/>
    </row>
    <row r="22" spans="1:15" ht="90.75" customHeight="1">
      <c r="A22" s="492">
        <v>19</v>
      </c>
      <c r="B22" s="1798" t="s">
        <v>1764</v>
      </c>
      <c r="C22" s="1799"/>
      <c r="D22" s="1800"/>
      <c r="E22" s="501">
        <v>133</v>
      </c>
      <c r="F22" s="1798" t="s">
        <v>1778</v>
      </c>
      <c r="G22" s="1799"/>
      <c r="H22" s="1799"/>
      <c r="I22" s="1799"/>
      <c r="J22" s="1799"/>
      <c r="K22" s="1799"/>
      <c r="L22" s="1799"/>
      <c r="M22" s="1800"/>
      <c r="N22" s="494">
        <v>1</v>
      </c>
      <c r="O22" s="494"/>
    </row>
    <row r="23" spans="1:15" ht="57.75" customHeight="1">
      <c r="A23" s="492">
        <v>20</v>
      </c>
      <c r="B23" s="1798" t="s">
        <v>1765</v>
      </c>
      <c r="C23" s="1799"/>
      <c r="D23" s="1800"/>
      <c r="E23" s="501">
        <v>36</v>
      </c>
      <c r="F23" s="1798" t="s">
        <v>1779</v>
      </c>
      <c r="G23" s="1799"/>
      <c r="H23" s="1799"/>
      <c r="I23" s="1799"/>
      <c r="J23" s="1799"/>
      <c r="K23" s="1799"/>
      <c r="L23" s="1799"/>
      <c r="M23" s="1800"/>
      <c r="N23" s="494">
        <v>1</v>
      </c>
      <c r="O23" s="494"/>
    </row>
    <row r="24" spans="1:15" ht="18" customHeight="1">
      <c r="A24" s="492"/>
      <c r="B24" s="1832"/>
      <c r="C24" s="1799"/>
      <c r="D24" s="1800"/>
      <c r="E24" s="496"/>
      <c r="F24" s="1832"/>
      <c r="G24" s="1799"/>
      <c r="H24" s="1799"/>
      <c r="I24" s="1799"/>
      <c r="J24" s="1799"/>
      <c r="K24" s="1799"/>
      <c r="L24" s="1799"/>
      <c r="M24" s="1800"/>
      <c r="N24" s="494"/>
      <c r="O24" s="494"/>
    </row>
  </sheetData>
  <mergeCells count="48">
    <mergeCell ref="B23:D23"/>
    <mergeCell ref="F23:M23"/>
    <mergeCell ref="B24:D24"/>
    <mergeCell ref="F24:M24"/>
    <mergeCell ref="B21:D21"/>
    <mergeCell ref="F21:M21"/>
    <mergeCell ref="B22:D22"/>
    <mergeCell ref="F22:M22"/>
    <mergeCell ref="F16:M16"/>
    <mergeCell ref="F17:M17"/>
    <mergeCell ref="F18:M18"/>
    <mergeCell ref="F19:M19"/>
    <mergeCell ref="F20:M20"/>
    <mergeCell ref="B13:D13"/>
    <mergeCell ref="B17:D17"/>
    <mergeCell ref="B18:D18"/>
    <mergeCell ref="B19:D19"/>
    <mergeCell ref="B10:D10"/>
    <mergeCell ref="B11:D11"/>
    <mergeCell ref="B12:D12"/>
    <mergeCell ref="B14:D14"/>
    <mergeCell ref="B15:D15"/>
    <mergeCell ref="B9:D9"/>
    <mergeCell ref="F9:M9"/>
    <mergeCell ref="F10:M10"/>
    <mergeCell ref="F11:M11"/>
    <mergeCell ref="F12:M12"/>
    <mergeCell ref="O2:O3"/>
    <mergeCell ref="B4:D4"/>
    <mergeCell ref="F4:M4"/>
    <mergeCell ref="B5:D5"/>
    <mergeCell ref="F5:M5"/>
    <mergeCell ref="F15:M15"/>
    <mergeCell ref="B16:D16"/>
    <mergeCell ref="F14:M14"/>
    <mergeCell ref="A1:N1"/>
    <mergeCell ref="A2:A3"/>
    <mergeCell ref="B2:D3"/>
    <mergeCell ref="E2:E3"/>
    <mergeCell ref="F2:M3"/>
    <mergeCell ref="N2:N3"/>
    <mergeCell ref="B6:D6"/>
    <mergeCell ref="F6:M6"/>
    <mergeCell ref="B7:D7"/>
    <mergeCell ref="F7:M7"/>
    <mergeCell ref="B8:D8"/>
    <mergeCell ref="F8:M8"/>
    <mergeCell ref="F13:M13"/>
  </mergeCells>
  <printOptions horizontalCentered="1"/>
  <pageMargins left="0.25" right="0.25" top="0.75" bottom="0.75" header="0.3" footer="0.3"/>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O33"/>
  <sheetViews>
    <sheetView showZeros="0" workbookViewId="0">
      <selection activeCell="T6" sqref="T6"/>
    </sheetView>
  </sheetViews>
  <sheetFormatPr defaultColWidth="11.5" defaultRowHeight="12.75"/>
  <cols>
    <col min="1" max="1" width="5.83203125" style="141" customWidth="1"/>
    <col min="2" max="2" width="12.83203125" style="141" customWidth="1"/>
    <col min="3" max="5" width="10" style="141" customWidth="1"/>
    <col min="6" max="13" width="5.83203125" style="141" customWidth="1"/>
    <col min="14" max="15" width="6.83203125" style="141" customWidth="1"/>
    <col min="16" max="256" width="11.5" style="141"/>
    <col min="257" max="257" width="5.83203125" style="141" customWidth="1"/>
    <col min="258" max="258" width="12.83203125" style="141" customWidth="1"/>
    <col min="259" max="261" width="10" style="141" customWidth="1"/>
    <col min="262" max="269" width="5.83203125" style="141" customWidth="1"/>
    <col min="270" max="271" width="6.83203125" style="141" customWidth="1"/>
    <col min="272" max="512" width="11.5" style="141"/>
    <col min="513" max="513" width="5.83203125" style="141" customWidth="1"/>
    <col min="514" max="514" width="12.83203125" style="141" customWidth="1"/>
    <col min="515" max="517" width="10" style="141" customWidth="1"/>
    <col min="518" max="525" width="5.83203125" style="141" customWidth="1"/>
    <col min="526" max="527" width="6.83203125" style="141" customWidth="1"/>
    <col min="528" max="768" width="11.5" style="141"/>
    <col min="769" max="769" width="5.83203125" style="141" customWidth="1"/>
    <col min="770" max="770" width="12.83203125" style="141" customWidth="1"/>
    <col min="771" max="773" width="10" style="141" customWidth="1"/>
    <col min="774" max="781" width="5.83203125" style="141" customWidth="1"/>
    <col min="782" max="783" width="6.83203125" style="141" customWidth="1"/>
    <col min="784" max="1024" width="11.5" style="141"/>
    <col min="1025" max="1025" width="5.83203125" style="141" customWidth="1"/>
    <col min="1026" max="1026" width="12.83203125" style="141" customWidth="1"/>
    <col min="1027" max="1029" width="10" style="141" customWidth="1"/>
    <col min="1030" max="1037" width="5.83203125" style="141" customWidth="1"/>
    <col min="1038" max="1039" width="6.83203125" style="141" customWidth="1"/>
    <col min="1040" max="1280" width="11.5" style="141"/>
    <col min="1281" max="1281" width="5.83203125" style="141" customWidth="1"/>
    <col min="1282" max="1282" width="12.83203125" style="141" customWidth="1"/>
    <col min="1283" max="1285" width="10" style="141" customWidth="1"/>
    <col min="1286" max="1293" width="5.83203125" style="141" customWidth="1"/>
    <col min="1294" max="1295" width="6.83203125" style="141" customWidth="1"/>
    <col min="1296" max="1536" width="11.5" style="141"/>
    <col min="1537" max="1537" width="5.83203125" style="141" customWidth="1"/>
    <col min="1538" max="1538" width="12.83203125" style="141" customWidth="1"/>
    <col min="1539" max="1541" width="10" style="141" customWidth="1"/>
    <col min="1542" max="1549" width="5.83203125" style="141" customWidth="1"/>
    <col min="1550" max="1551" width="6.83203125" style="141" customWidth="1"/>
    <col min="1552" max="1792" width="11.5" style="141"/>
    <col min="1793" max="1793" width="5.83203125" style="141" customWidth="1"/>
    <col min="1794" max="1794" width="12.83203125" style="141" customWidth="1"/>
    <col min="1795" max="1797" width="10" style="141" customWidth="1"/>
    <col min="1798" max="1805" width="5.83203125" style="141" customWidth="1"/>
    <col min="1806" max="1807" width="6.83203125" style="141" customWidth="1"/>
    <col min="1808" max="2048" width="11.5" style="141"/>
    <col min="2049" max="2049" width="5.83203125" style="141" customWidth="1"/>
    <col min="2050" max="2050" width="12.83203125" style="141" customWidth="1"/>
    <col min="2051" max="2053" width="10" style="141" customWidth="1"/>
    <col min="2054" max="2061" width="5.83203125" style="141" customWidth="1"/>
    <col min="2062" max="2063" width="6.83203125" style="141" customWidth="1"/>
    <col min="2064" max="2304" width="11.5" style="141"/>
    <col min="2305" max="2305" width="5.83203125" style="141" customWidth="1"/>
    <col min="2306" max="2306" width="12.83203125" style="141" customWidth="1"/>
    <col min="2307" max="2309" width="10" style="141" customWidth="1"/>
    <col min="2310" max="2317" width="5.83203125" style="141" customWidth="1"/>
    <col min="2318" max="2319" width="6.83203125" style="141" customWidth="1"/>
    <col min="2320" max="2560" width="11.5" style="141"/>
    <col min="2561" max="2561" width="5.83203125" style="141" customWidth="1"/>
    <col min="2562" max="2562" width="12.83203125" style="141" customWidth="1"/>
    <col min="2563" max="2565" width="10" style="141" customWidth="1"/>
    <col min="2566" max="2573" width="5.83203125" style="141" customWidth="1"/>
    <col min="2574" max="2575" width="6.83203125" style="141" customWidth="1"/>
    <col min="2576" max="2816" width="11.5" style="141"/>
    <col min="2817" max="2817" width="5.83203125" style="141" customWidth="1"/>
    <col min="2818" max="2818" width="12.83203125" style="141" customWidth="1"/>
    <col min="2819" max="2821" width="10" style="141" customWidth="1"/>
    <col min="2822" max="2829" width="5.83203125" style="141" customWidth="1"/>
    <col min="2830" max="2831" width="6.83203125" style="141" customWidth="1"/>
    <col min="2832" max="3072" width="11.5" style="141"/>
    <col min="3073" max="3073" width="5.83203125" style="141" customWidth="1"/>
    <col min="3074" max="3074" width="12.83203125" style="141" customWidth="1"/>
    <col min="3075" max="3077" width="10" style="141" customWidth="1"/>
    <col min="3078" max="3085" width="5.83203125" style="141" customWidth="1"/>
    <col min="3086" max="3087" width="6.83203125" style="141" customWidth="1"/>
    <col min="3088" max="3328" width="11.5" style="141"/>
    <col min="3329" max="3329" width="5.83203125" style="141" customWidth="1"/>
    <col min="3330" max="3330" width="12.83203125" style="141" customWidth="1"/>
    <col min="3331" max="3333" width="10" style="141" customWidth="1"/>
    <col min="3334" max="3341" width="5.83203125" style="141" customWidth="1"/>
    <col min="3342" max="3343" width="6.83203125" style="141" customWidth="1"/>
    <col min="3344" max="3584" width="11.5" style="141"/>
    <col min="3585" max="3585" width="5.83203125" style="141" customWidth="1"/>
    <col min="3586" max="3586" width="12.83203125" style="141" customWidth="1"/>
    <col min="3587" max="3589" width="10" style="141" customWidth="1"/>
    <col min="3590" max="3597" width="5.83203125" style="141" customWidth="1"/>
    <col min="3598" max="3599" width="6.83203125" style="141" customWidth="1"/>
    <col min="3600" max="3840" width="11.5" style="141"/>
    <col min="3841" max="3841" width="5.83203125" style="141" customWidth="1"/>
    <col min="3842" max="3842" width="12.83203125" style="141" customWidth="1"/>
    <col min="3843" max="3845" width="10" style="141" customWidth="1"/>
    <col min="3846" max="3853" width="5.83203125" style="141" customWidth="1"/>
    <col min="3854" max="3855" width="6.83203125" style="141" customWidth="1"/>
    <col min="3856" max="4096" width="11.5" style="141"/>
    <col min="4097" max="4097" width="5.83203125" style="141" customWidth="1"/>
    <col min="4098" max="4098" width="12.83203125" style="141" customWidth="1"/>
    <col min="4099" max="4101" width="10" style="141" customWidth="1"/>
    <col min="4102" max="4109" width="5.83203125" style="141" customWidth="1"/>
    <col min="4110" max="4111" width="6.83203125" style="141" customWidth="1"/>
    <col min="4112" max="4352" width="11.5" style="141"/>
    <col min="4353" max="4353" width="5.83203125" style="141" customWidth="1"/>
    <col min="4354" max="4354" width="12.83203125" style="141" customWidth="1"/>
    <col min="4355" max="4357" width="10" style="141" customWidth="1"/>
    <col min="4358" max="4365" width="5.83203125" style="141" customWidth="1"/>
    <col min="4366" max="4367" width="6.83203125" style="141" customWidth="1"/>
    <col min="4368" max="4608" width="11.5" style="141"/>
    <col min="4609" max="4609" width="5.83203125" style="141" customWidth="1"/>
    <col min="4610" max="4610" width="12.83203125" style="141" customWidth="1"/>
    <col min="4611" max="4613" width="10" style="141" customWidth="1"/>
    <col min="4614" max="4621" width="5.83203125" style="141" customWidth="1"/>
    <col min="4622" max="4623" width="6.83203125" style="141" customWidth="1"/>
    <col min="4624" max="4864" width="11.5" style="141"/>
    <col min="4865" max="4865" width="5.83203125" style="141" customWidth="1"/>
    <col min="4866" max="4866" width="12.83203125" style="141" customWidth="1"/>
    <col min="4867" max="4869" width="10" style="141" customWidth="1"/>
    <col min="4870" max="4877" width="5.83203125" style="141" customWidth="1"/>
    <col min="4878" max="4879" width="6.83203125" style="141" customWidth="1"/>
    <col min="4880" max="5120" width="11.5" style="141"/>
    <col min="5121" max="5121" width="5.83203125" style="141" customWidth="1"/>
    <col min="5122" max="5122" width="12.83203125" style="141" customWidth="1"/>
    <col min="5123" max="5125" width="10" style="141" customWidth="1"/>
    <col min="5126" max="5133" width="5.83203125" style="141" customWidth="1"/>
    <col min="5134" max="5135" width="6.83203125" style="141" customWidth="1"/>
    <col min="5136" max="5376" width="11.5" style="141"/>
    <col min="5377" max="5377" width="5.83203125" style="141" customWidth="1"/>
    <col min="5378" max="5378" width="12.83203125" style="141" customWidth="1"/>
    <col min="5379" max="5381" width="10" style="141" customWidth="1"/>
    <col min="5382" max="5389" width="5.83203125" style="141" customWidth="1"/>
    <col min="5390" max="5391" width="6.83203125" style="141" customWidth="1"/>
    <col min="5392" max="5632" width="11.5" style="141"/>
    <col min="5633" max="5633" width="5.83203125" style="141" customWidth="1"/>
    <col min="5634" max="5634" width="12.83203125" style="141" customWidth="1"/>
    <col min="5635" max="5637" width="10" style="141" customWidth="1"/>
    <col min="5638" max="5645" width="5.83203125" style="141" customWidth="1"/>
    <col min="5646" max="5647" width="6.83203125" style="141" customWidth="1"/>
    <col min="5648" max="5888" width="11.5" style="141"/>
    <col min="5889" max="5889" width="5.83203125" style="141" customWidth="1"/>
    <col min="5890" max="5890" width="12.83203125" style="141" customWidth="1"/>
    <col min="5891" max="5893" width="10" style="141" customWidth="1"/>
    <col min="5894" max="5901" width="5.83203125" style="141" customWidth="1"/>
    <col min="5902" max="5903" width="6.83203125" style="141" customWidth="1"/>
    <col min="5904" max="6144" width="11.5" style="141"/>
    <col min="6145" max="6145" width="5.83203125" style="141" customWidth="1"/>
    <col min="6146" max="6146" width="12.83203125" style="141" customWidth="1"/>
    <col min="6147" max="6149" width="10" style="141" customWidth="1"/>
    <col min="6150" max="6157" width="5.83203125" style="141" customWidth="1"/>
    <col min="6158" max="6159" width="6.83203125" style="141" customWidth="1"/>
    <col min="6160" max="6400" width="11.5" style="141"/>
    <col min="6401" max="6401" width="5.83203125" style="141" customWidth="1"/>
    <col min="6402" max="6402" width="12.83203125" style="141" customWidth="1"/>
    <col min="6403" max="6405" width="10" style="141" customWidth="1"/>
    <col min="6406" max="6413" width="5.83203125" style="141" customWidth="1"/>
    <col min="6414" max="6415" width="6.83203125" style="141" customWidth="1"/>
    <col min="6416" max="6656" width="11.5" style="141"/>
    <col min="6657" max="6657" width="5.83203125" style="141" customWidth="1"/>
    <col min="6658" max="6658" width="12.83203125" style="141" customWidth="1"/>
    <col min="6659" max="6661" width="10" style="141" customWidth="1"/>
    <col min="6662" max="6669" width="5.83203125" style="141" customWidth="1"/>
    <col min="6670" max="6671" width="6.83203125" style="141" customWidth="1"/>
    <col min="6672" max="6912" width="11.5" style="141"/>
    <col min="6913" max="6913" width="5.83203125" style="141" customWidth="1"/>
    <col min="6914" max="6914" width="12.83203125" style="141" customWidth="1"/>
    <col min="6915" max="6917" width="10" style="141" customWidth="1"/>
    <col min="6918" max="6925" width="5.83203125" style="141" customWidth="1"/>
    <col min="6926" max="6927" width="6.83203125" style="141" customWidth="1"/>
    <col min="6928" max="7168" width="11.5" style="141"/>
    <col min="7169" max="7169" width="5.83203125" style="141" customWidth="1"/>
    <col min="7170" max="7170" width="12.83203125" style="141" customWidth="1"/>
    <col min="7171" max="7173" width="10" style="141" customWidth="1"/>
    <col min="7174" max="7181" width="5.83203125" style="141" customWidth="1"/>
    <col min="7182" max="7183" width="6.83203125" style="141" customWidth="1"/>
    <col min="7184" max="7424" width="11.5" style="141"/>
    <col min="7425" max="7425" width="5.83203125" style="141" customWidth="1"/>
    <col min="7426" max="7426" width="12.83203125" style="141" customWidth="1"/>
    <col min="7427" max="7429" width="10" style="141" customWidth="1"/>
    <col min="7430" max="7437" width="5.83203125" style="141" customWidth="1"/>
    <col min="7438" max="7439" width="6.83203125" style="141" customWidth="1"/>
    <col min="7440" max="7680" width="11.5" style="141"/>
    <col min="7681" max="7681" width="5.83203125" style="141" customWidth="1"/>
    <col min="7682" max="7682" width="12.83203125" style="141" customWidth="1"/>
    <col min="7683" max="7685" width="10" style="141" customWidth="1"/>
    <col min="7686" max="7693" width="5.83203125" style="141" customWidth="1"/>
    <col min="7694" max="7695" width="6.83203125" style="141" customWidth="1"/>
    <col min="7696" max="7936" width="11.5" style="141"/>
    <col min="7937" max="7937" width="5.83203125" style="141" customWidth="1"/>
    <col min="7938" max="7938" width="12.83203125" style="141" customWidth="1"/>
    <col min="7939" max="7941" width="10" style="141" customWidth="1"/>
    <col min="7942" max="7949" width="5.83203125" style="141" customWidth="1"/>
    <col min="7950" max="7951" width="6.83203125" style="141" customWidth="1"/>
    <col min="7952" max="8192" width="11.5" style="141"/>
    <col min="8193" max="8193" width="5.83203125" style="141" customWidth="1"/>
    <col min="8194" max="8194" width="12.83203125" style="141" customWidth="1"/>
    <col min="8195" max="8197" width="10" style="141" customWidth="1"/>
    <col min="8198" max="8205" width="5.83203125" style="141" customWidth="1"/>
    <col min="8206" max="8207" width="6.83203125" style="141" customWidth="1"/>
    <col min="8208" max="8448" width="11.5" style="141"/>
    <col min="8449" max="8449" width="5.83203125" style="141" customWidth="1"/>
    <col min="8450" max="8450" width="12.83203125" style="141" customWidth="1"/>
    <col min="8451" max="8453" width="10" style="141" customWidth="1"/>
    <col min="8454" max="8461" width="5.83203125" style="141" customWidth="1"/>
    <col min="8462" max="8463" width="6.83203125" style="141" customWidth="1"/>
    <col min="8464" max="8704" width="11.5" style="141"/>
    <col min="8705" max="8705" width="5.83203125" style="141" customWidth="1"/>
    <col min="8706" max="8706" width="12.83203125" style="141" customWidth="1"/>
    <col min="8707" max="8709" width="10" style="141" customWidth="1"/>
    <col min="8710" max="8717" width="5.83203125" style="141" customWidth="1"/>
    <col min="8718" max="8719" width="6.83203125" style="141" customWidth="1"/>
    <col min="8720" max="8960" width="11.5" style="141"/>
    <col min="8961" max="8961" width="5.83203125" style="141" customWidth="1"/>
    <col min="8962" max="8962" width="12.83203125" style="141" customWidth="1"/>
    <col min="8963" max="8965" width="10" style="141" customWidth="1"/>
    <col min="8966" max="8973" width="5.83203125" style="141" customWidth="1"/>
    <col min="8974" max="8975" width="6.83203125" style="141" customWidth="1"/>
    <col min="8976" max="9216" width="11.5" style="141"/>
    <col min="9217" max="9217" width="5.83203125" style="141" customWidth="1"/>
    <col min="9218" max="9218" width="12.83203125" style="141" customWidth="1"/>
    <col min="9219" max="9221" width="10" style="141" customWidth="1"/>
    <col min="9222" max="9229" width="5.83203125" style="141" customWidth="1"/>
    <col min="9230" max="9231" width="6.83203125" style="141" customWidth="1"/>
    <col min="9232" max="9472" width="11.5" style="141"/>
    <col min="9473" max="9473" width="5.83203125" style="141" customWidth="1"/>
    <col min="9474" max="9474" width="12.83203125" style="141" customWidth="1"/>
    <col min="9475" max="9477" width="10" style="141" customWidth="1"/>
    <col min="9478" max="9485" width="5.83203125" style="141" customWidth="1"/>
    <col min="9486" max="9487" width="6.83203125" style="141" customWidth="1"/>
    <col min="9488" max="9728" width="11.5" style="141"/>
    <col min="9729" max="9729" width="5.83203125" style="141" customWidth="1"/>
    <col min="9730" max="9730" width="12.83203125" style="141" customWidth="1"/>
    <col min="9731" max="9733" width="10" style="141" customWidth="1"/>
    <col min="9734" max="9741" width="5.83203125" style="141" customWidth="1"/>
    <col min="9742" max="9743" width="6.83203125" style="141" customWidth="1"/>
    <col min="9744" max="9984" width="11.5" style="141"/>
    <col min="9985" max="9985" width="5.83203125" style="141" customWidth="1"/>
    <col min="9986" max="9986" width="12.83203125" style="141" customWidth="1"/>
    <col min="9987" max="9989" width="10" style="141" customWidth="1"/>
    <col min="9990" max="9997" width="5.83203125" style="141" customWidth="1"/>
    <col min="9998" max="9999" width="6.83203125" style="141" customWidth="1"/>
    <col min="10000" max="10240" width="11.5" style="141"/>
    <col min="10241" max="10241" width="5.83203125" style="141" customWidth="1"/>
    <col min="10242" max="10242" width="12.83203125" style="141" customWidth="1"/>
    <col min="10243" max="10245" width="10" style="141" customWidth="1"/>
    <col min="10246" max="10253" width="5.83203125" style="141" customWidth="1"/>
    <col min="10254" max="10255" width="6.83203125" style="141" customWidth="1"/>
    <col min="10256" max="10496" width="11.5" style="141"/>
    <col min="10497" max="10497" width="5.83203125" style="141" customWidth="1"/>
    <col min="10498" max="10498" width="12.83203125" style="141" customWidth="1"/>
    <col min="10499" max="10501" width="10" style="141" customWidth="1"/>
    <col min="10502" max="10509" width="5.83203125" style="141" customWidth="1"/>
    <col min="10510" max="10511" width="6.83203125" style="141" customWidth="1"/>
    <col min="10512" max="10752" width="11.5" style="141"/>
    <col min="10753" max="10753" width="5.83203125" style="141" customWidth="1"/>
    <col min="10754" max="10754" width="12.83203125" style="141" customWidth="1"/>
    <col min="10755" max="10757" width="10" style="141" customWidth="1"/>
    <col min="10758" max="10765" width="5.83203125" style="141" customWidth="1"/>
    <col min="10766" max="10767" width="6.83203125" style="141" customWidth="1"/>
    <col min="10768" max="11008" width="11.5" style="141"/>
    <col min="11009" max="11009" width="5.83203125" style="141" customWidth="1"/>
    <col min="11010" max="11010" width="12.83203125" style="141" customWidth="1"/>
    <col min="11011" max="11013" width="10" style="141" customWidth="1"/>
    <col min="11014" max="11021" width="5.83203125" style="141" customWidth="1"/>
    <col min="11022" max="11023" width="6.83203125" style="141" customWidth="1"/>
    <col min="11024" max="11264" width="11.5" style="141"/>
    <col min="11265" max="11265" width="5.83203125" style="141" customWidth="1"/>
    <col min="11266" max="11266" width="12.83203125" style="141" customWidth="1"/>
    <col min="11267" max="11269" width="10" style="141" customWidth="1"/>
    <col min="11270" max="11277" width="5.83203125" style="141" customWidth="1"/>
    <col min="11278" max="11279" width="6.83203125" style="141" customWidth="1"/>
    <col min="11280" max="11520" width="11.5" style="141"/>
    <col min="11521" max="11521" width="5.83203125" style="141" customWidth="1"/>
    <col min="11522" max="11522" width="12.83203125" style="141" customWidth="1"/>
    <col min="11523" max="11525" width="10" style="141" customWidth="1"/>
    <col min="11526" max="11533" width="5.83203125" style="141" customWidth="1"/>
    <col min="11534" max="11535" width="6.83203125" style="141" customWidth="1"/>
    <col min="11536" max="11776" width="11.5" style="141"/>
    <col min="11777" max="11777" width="5.83203125" style="141" customWidth="1"/>
    <col min="11778" max="11778" width="12.83203125" style="141" customWidth="1"/>
    <col min="11779" max="11781" width="10" style="141" customWidth="1"/>
    <col min="11782" max="11789" width="5.83203125" style="141" customWidth="1"/>
    <col min="11790" max="11791" width="6.83203125" style="141" customWidth="1"/>
    <col min="11792" max="12032" width="11.5" style="141"/>
    <col min="12033" max="12033" width="5.83203125" style="141" customWidth="1"/>
    <col min="12034" max="12034" width="12.83203125" style="141" customWidth="1"/>
    <col min="12035" max="12037" width="10" style="141" customWidth="1"/>
    <col min="12038" max="12045" width="5.83203125" style="141" customWidth="1"/>
    <col min="12046" max="12047" width="6.83203125" style="141" customWidth="1"/>
    <col min="12048" max="12288" width="11.5" style="141"/>
    <col min="12289" max="12289" width="5.83203125" style="141" customWidth="1"/>
    <col min="12290" max="12290" width="12.83203125" style="141" customWidth="1"/>
    <col min="12291" max="12293" width="10" style="141" customWidth="1"/>
    <col min="12294" max="12301" width="5.83203125" style="141" customWidth="1"/>
    <col min="12302" max="12303" width="6.83203125" style="141" customWidth="1"/>
    <col min="12304" max="12544" width="11.5" style="141"/>
    <col min="12545" max="12545" width="5.83203125" style="141" customWidth="1"/>
    <col min="12546" max="12546" width="12.83203125" style="141" customWidth="1"/>
    <col min="12547" max="12549" width="10" style="141" customWidth="1"/>
    <col min="12550" max="12557" width="5.83203125" style="141" customWidth="1"/>
    <col min="12558" max="12559" width="6.83203125" style="141" customWidth="1"/>
    <col min="12560" max="12800" width="11.5" style="141"/>
    <col min="12801" max="12801" width="5.83203125" style="141" customWidth="1"/>
    <col min="12802" max="12802" width="12.83203125" style="141" customWidth="1"/>
    <col min="12803" max="12805" width="10" style="141" customWidth="1"/>
    <col min="12806" max="12813" width="5.83203125" style="141" customWidth="1"/>
    <col min="12814" max="12815" width="6.83203125" style="141" customWidth="1"/>
    <col min="12816" max="13056" width="11.5" style="141"/>
    <col min="13057" max="13057" width="5.83203125" style="141" customWidth="1"/>
    <col min="13058" max="13058" width="12.83203125" style="141" customWidth="1"/>
    <col min="13059" max="13061" width="10" style="141" customWidth="1"/>
    <col min="13062" max="13069" width="5.83203125" style="141" customWidth="1"/>
    <col min="13070" max="13071" width="6.83203125" style="141" customWidth="1"/>
    <col min="13072" max="13312" width="11.5" style="141"/>
    <col min="13313" max="13313" width="5.83203125" style="141" customWidth="1"/>
    <col min="13314" max="13314" width="12.83203125" style="141" customWidth="1"/>
    <col min="13315" max="13317" width="10" style="141" customWidth="1"/>
    <col min="13318" max="13325" width="5.83203125" style="141" customWidth="1"/>
    <col min="13326" max="13327" width="6.83203125" style="141" customWidth="1"/>
    <col min="13328" max="13568" width="11.5" style="141"/>
    <col min="13569" max="13569" width="5.83203125" style="141" customWidth="1"/>
    <col min="13570" max="13570" width="12.83203125" style="141" customWidth="1"/>
    <col min="13571" max="13573" width="10" style="141" customWidth="1"/>
    <col min="13574" max="13581" width="5.83203125" style="141" customWidth="1"/>
    <col min="13582" max="13583" width="6.83203125" style="141" customWidth="1"/>
    <col min="13584" max="13824" width="11.5" style="141"/>
    <col min="13825" max="13825" width="5.83203125" style="141" customWidth="1"/>
    <col min="13826" max="13826" width="12.83203125" style="141" customWidth="1"/>
    <col min="13827" max="13829" width="10" style="141" customWidth="1"/>
    <col min="13830" max="13837" width="5.83203125" style="141" customWidth="1"/>
    <col min="13838" max="13839" width="6.83203125" style="141" customWidth="1"/>
    <col min="13840" max="14080" width="11.5" style="141"/>
    <col min="14081" max="14081" width="5.83203125" style="141" customWidth="1"/>
    <col min="14082" max="14082" width="12.83203125" style="141" customWidth="1"/>
    <col min="14083" max="14085" width="10" style="141" customWidth="1"/>
    <col min="14086" max="14093" width="5.83203125" style="141" customWidth="1"/>
    <col min="14094" max="14095" width="6.83203125" style="141" customWidth="1"/>
    <col min="14096" max="14336" width="11.5" style="141"/>
    <col min="14337" max="14337" width="5.83203125" style="141" customWidth="1"/>
    <col min="14338" max="14338" width="12.83203125" style="141" customWidth="1"/>
    <col min="14339" max="14341" width="10" style="141" customWidth="1"/>
    <col min="14342" max="14349" width="5.83203125" style="141" customWidth="1"/>
    <col min="14350" max="14351" width="6.83203125" style="141" customWidth="1"/>
    <col min="14352" max="14592" width="11.5" style="141"/>
    <col min="14593" max="14593" width="5.83203125" style="141" customWidth="1"/>
    <col min="14594" max="14594" width="12.83203125" style="141" customWidth="1"/>
    <col min="14595" max="14597" width="10" style="141" customWidth="1"/>
    <col min="14598" max="14605" width="5.83203125" style="141" customWidth="1"/>
    <col min="14606" max="14607" width="6.83203125" style="141" customWidth="1"/>
    <col min="14608" max="14848" width="11.5" style="141"/>
    <col min="14849" max="14849" width="5.83203125" style="141" customWidth="1"/>
    <col min="14850" max="14850" width="12.83203125" style="141" customWidth="1"/>
    <col min="14851" max="14853" width="10" style="141" customWidth="1"/>
    <col min="14854" max="14861" width="5.83203125" style="141" customWidth="1"/>
    <col min="14862" max="14863" width="6.83203125" style="141" customWidth="1"/>
    <col min="14864" max="15104" width="11.5" style="141"/>
    <col min="15105" max="15105" width="5.83203125" style="141" customWidth="1"/>
    <col min="15106" max="15106" width="12.83203125" style="141" customWidth="1"/>
    <col min="15107" max="15109" width="10" style="141" customWidth="1"/>
    <col min="15110" max="15117" width="5.83203125" style="141" customWidth="1"/>
    <col min="15118" max="15119" width="6.83203125" style="141" customWidth="1"/>
    <col min="15120" max="15360" width="11.5" style="141"/>
    <col min="15361" max="15361" width="5.83203125" style="141" customWidth="1"/>
    <col min="15362" max="15362" width="12.83203125" style="141" customWidth="1"/>
    <col min="15363" max="15365" width="10" style="141" customWidth="1"/>
    <col min="15366" max="15373" width="5.83203125" style="141" customWidth="1"/>
    <col min="15374" max="15375" width="6.83203125" style="141" customWidth="1"/>
    <col min="15376" max="15616" width="11.5" style="141"/>
    <col min="15617" max="15617" width="5.83203125" style="141" customWidth="1"/>
    <col min="15618" max="15618" width="12.83203125" style="141" customWidth="1"/>
    <col min="15619" max="15621" width="10" style="141" customWidth="1"/>
    <col min="15622" max="15629" width="5.83203125" style="141" customWidth="1"/>
    <col min="15630" max="15631" width="6.83203125" style="141" customWidth="1"/>
    <col min="15632" max="15872" width="11.5" style="141"/>
    <col min="15873" max="15873" width="5.83203125" style="141" customWidth="1"/>
    <col min="15874" max="15874" width="12.83203125" style="141" customWidth="1"/>
    <col min="15875" max="15877" width="10" style="141" customWidth="1"/>
    <col min="15878" max="15885" width="5.83203125" style="141" customWidth="1"/>
    <col min="15886" max="15887" width="6.83203125" style="141" customWidth="1"/>
    <col min="15888" max="16128" width="11.5" style="141"/>
    <col min="16129" max="16129" width="5.83203125" style="141" customWidth="1"/>
    <col min="16130" max="16130" width="12.83203125" style="141" customWidth="1"/>
    <col min="16131" max="16133" width="10" style="141" customWidth="1"/>
    <col min="16134" max="16141" width="5.83203125" style="141" customWidth="1"/>
    <col min="16142" max="16143" width="6.83203125" style="141" customWidth="1"/>
    <col min="16144" max="16384" width="11.5" style="141"/>
  </cols>
  <sheetData>
    <row r="1" spans="1:15" ht="24.95" customHeight="1" thickBot="1">
      <c r="A1" s="1802" t="s">
        <v>574</v>
      </c>
      <c r="B1" s="1802"/>
      <c r="C1" s="1802"/>
      <c r="D1" s="1802"/>
      <c r="E1" s="1802"/>
      <c r="F1" s="1802"/>
      <c r="G1" s="1802"/>
      <c r="H1" s="1802"/>
      <c r="I1" s="1802"/>
      <c r="J1" s="1802"/>
      <c r="K1" s="1802"/>
      <c r="L1" s="1802"/>
      <c r="M1" s="1802"/>
      <c r="N1" s="1802"/>
      <c r="O1" s="1802"/>
    </row>
    <row r="2" spans="1:15" s="225" customFormat="1" ht="33" customHeight="1">
      <c r="A2" s="1803" t="s">
        <v>294</v>
      </c>
      <c r="B2" s="1805" t="s">
        <v>575</v>
      </c>
      <c r="C2" s="1806"/>
      <c r="D2" s="1807"/>
      <c r="E2" s="1811" t="s">
        <v>576</v>
      </c>
      <c r="F2" s="1813" t="s">
        <v>577</v>
      </c>
      <c r="G2" s="1814"/>
      <c r="H2" s="1814"/>
      <c r="I2" s="1814"/>
      <c r="J2" s="1814"/>
      <c r="K2" s="1814"/>
      <c r="L2" s="1814"/>
      <c r="M2" s="1815"/>
      <c r="N2" s="1836" t="s">
        <v>578</v>
      </c>
      <c r="O2" s="1811" t="s">
        <v>579</v>
      </c>
    </row>
    <row r="3" spans="1:15" ht="33" customHeight="1" thickBot="1">
      <c r="A3" s="1804"/>
      <c r="B3" s="1808"/>
      <c r="C3" s="1809"/>
      <c r="D3" s="1810"/>
      <c r="E3" s="1812"/>
      <c r="F3" s="1816"/>
      <c r="G3" s="1817"/>
      <c r="H3" s="1817"/>
      <c r="I3" s="1817"/>
      <c r="J3" s="1817"/>
      <c r="K3" s="1817"/>
      <c r="L3" s="1817"/>
      <c r="M3" s="1818"/>
      <c r="N3" s="1837"/>
      <c r="O3" s="1812"/>
    </row>
    <row r="4" spans="1:15" ht="72.75" customHeight="1">
      <c r="A4" s="492">
        <v>1</v>
      </c>
      <c r="B4" s="1821" t="s">
        <v>1766</v>
      </c>
      <c r="C4" s="1822"/>
      <c r="D4" s="1823"/>
      <c r="E4" s="493">
        <v>25</v>
      </c>
      <c r="F4" s="1821" t="s">
        <v>1780</v>
      </c>
      <c r="G4" s="1822"/>
      <c r="H4" s="1822"/>
      <c r="I4" s="1822"/>
      <c r="J4" s="1822"/>
      <c r="K4" s="1822"/>
      <c r="L4" s="1822"/>
      <c r="M4" s="1823"/>
      <c r="N4" s="493">
        <v>1</v>
      </c>
      <c r="O4" s="494"/>
    </row>
    <row r="5" spans="1:15" ht="162.75" customHeight="1">
      <c r="A5" s="492">
        <v>2</v>
      </c>
      <c r="B5" s="1838" t="s">
        <v>1767</v>
      </c>
      <c r="C5" s="1799"/>
      <c r="D5" s="1800"/>
      <c r="E5" s="492">
        <v>55</v>
      </c>
      <c r="F5" s="1798" t="s">
        <v>1781</v>
      </c>
      <c r="G5" s="1799"/>
      <c r="H5" s="1799"/>
      <c r="I5" s="1799"/>
      <c r="J5" s="1799"/>
      <c r="K5" s="1799"/>
      <c r="L5" s="1799"/>
      <c r="M5" s="1800"/>
      <c r="N5" s="492">
        <v>1</v>
      </c>
      <c r="O5" s="494"/>
    </row>
    <row r="6" spans="1:15" ht="175.5" customHeight="1">
      <c r="A6" s="492">
        <v>3</v>
      </c>
      <c r="B6" s="1832" t="s">
        <v>1782</v>
      </c>
      <c r="C6" s="1839"/>
      <c r="D6" s="1840"/>
      <c r="E6" s="1013">
        <v>55</v>
      </c>
      <c r="F6" s="1798" t="s">
        <v>1783</v>
      </c>
      <c r="G6" s="1799"/>
      <c r="H6" s="1799"/>
      <c r="I6" s="1799"/>
      <c r="J6" s="1799"/>
      <c r="K6" s="1799"/>
      <c r="L6" s="1799"/>
      <c r="M6" s="1800"/>
      <c r="N6" s="492">
        <v>1</v>
      </c>
      <c r="O6" s="494"/>
    </row>
    <row r="7" spans="1:15" ht="18" customHeight="1">
      <c r="A7" s="492"/>
      <c r="B7" s="1833"/>
      <c r="C7" s="1834"/>
      <c r="D7" s="1835"/>
      <c r="E7" s="495"/>
      <c r="F7" s="496"/>
      <c r="G7" s="497"/>
      <c r="H7" s="497"/>
      <c r="I7" s="497"/>
      <c r="J7" s="497"/>
      <c r="K7" s="497"/>
      <c r="L7" s="497"/>
      <c r="M7" s="498"/>
      <c r="N7" s="492"/>
      <c r="O7" s="494"/>
    </row>
    <row r="8" spans="1:15" ht="18" customHeight="1">
      <c r="A8" s="492"/>
      <c r="B8" s="1833"/>
      <c r="C8" s="1834"/>
      <c r="D8" s="1835"/>
      <c r="E8" s="495"/>
      <c r="F8" s="496"/>
      <c r="G8" s="497"/>
      <c r="H8" s="497"/>
      <c r="I8" s="497"/>
      <c r="J8" s="497"/>
      <c r="K8" s="497"/>
      <c r="L8" s="497"/>
      <c r="M8" s="498"/>
      <c r="N8" s="492"/>
      <c r="O8" s="494"/>
    </row>
    <row r="9" spans="1:15" ht="18" customHeight="1">
      <c r="A9" s="492"/>
      <c r="B9" s="1833"/>
      <c r="C9" s="1834"/>
      <c r="D9" s="1835"/>
      <c r="E9" s="495"/>
      <c r="F9" s="496"/>
      <c r="G9" s="497"/>
      <c r="H9" s="497"/>
      <c r="I9" s="497"/>
      <c r="J9" s="497"/>
      <c r="K9" s="497"/>
      <c r="L9" s="497"/>
      <c r="M9" s="498"/>
      <c r="N9" s="492"/>
      <c r="O9" s="494"/>
    </row>
    <row r="10" spans="1:15" ht="18" customHeight="1">
      <c r="A10" s="492"/>
      <c r="B10" s="1833"/>
      <c r="C10" s="1834"/>
      <c r="D10" s="1835"/>
      <c r="E10" s="495"/>
      <c r="F10" s="496"/>
      <c r="G10" s="497"/>
      <c r="H10" s="497"/>
      <c r="I10" s="497"/>
      <c r="J10" s="497"/>
      <c r="K10" s="497"/>
      <c r="L10" s="497"/>
      <c r="M10" s="498"/>
      <c r="N10" s="492"/>
      <c r="O10" s="494"/>
    </row>
    <row r="11" spans="1:15" ht="18" customHeight="1">
      <c r="A11" s="492"/>
      <c r="B11" s="1833"/>
      <c r="C11" s="1834"/>
      <c r="D11" s="1835"/>
      <c r="E11" s="495"/>
      <c r="F11" s="496"/>
      <c r="G11" s="497"/>
      <c r="H11" s="497"/>
      <c r="I11" s="497"/>
      <c r="J11" s="497"/>
      <c r="K11" s="497"/>
      <c r="L11" s="497"/>
      <c r="M11" s="498"/>
      <c r="N11" s="492"/>
      <c r="O11" s="494"/>
    </row>
    <row r="12" spans="1:15" ht="18" customHeight="1">
      <c r="A12" s="492"/>
      <c r="B12" s="1833"/>
      <c r="C12" s="1834"/>
      <c r="D12" s="1835"/>
      <c r="E12" s="495"/>
      <c r="F12" s="496"/>
      <c r="G12" s="497"/>
      <c r="H12" s="497"/>
      <c r="I12" s="497"/>
      <c r="J12" s="497"/>
      <c r="K12" s="497"/>
      <c r="L12" s="497"/>
      <c r="M12" s="498"/>
      <c r="N12" s="492"/>
      <c r="O12" s="494"/>
    </row>
    <row r="13" spans="1:15" ht="18" customHeight="1">
      <c r="A13" s="492"/>
      <c r="B13" s="1833"/>
      <c r="C13" s="1834"/>
      <c r="D13" s="1835"/>
      <c r="E13" s="495"/>
      <c r="F13" s="496"/>
      <c r="G13" s="497"/>
      <c r="H13" s="497"/>
      <c r="I13" s="497"/>
      <c r="J13" s="497"/>
      <c r="K13" s="497"/>
      <c r="L13" s="497"/>
      <c r="M13" s="498"/>
      <c r="N13" s="492"/>
      <c r="O13" s="494"/>
    </row>
    <row r="14" spans="1:15" ht="18" customHeight="1">
      <c r="A14" s="492"/>
      <c r="B14" s="1833"/>
      <c r="C14" s="1834"/>
      <c r="D14" s="1835"/>
      <c r="E14" s="495"/>
      <c r="F14" s="496"/>
      <c r="G14" s="497"/>
      <c r="H14" s="497"/>
      <c r="I14" s="497"/>
      <c r="J14" s="497"/>
      <c r="K14" s="497"/>
      <c r="L14" s="497"/>
      <c r="M14" s="498"/>
      <c r="N14" s="492"/>
      <c r="O14" s="494"/>
    </row>
    <row r="15" spans="1:15" ht="18" customHeight="1">
      <c r="A15" s="492"/>
      <c r="B15" s="1833"/>
      <c r="C15" s="1834"/>
      <c r="D15" s="1835"/>
      <c r="E15" s="495"/>
      <c r="F15" s="496"/>
      <c r="G15" s="497"/>
      <c r="H15" s="497"/>
      <c r="I15" s="497"/>
      <c r="J15" s="497"/>
      <c r="K15" s="497"/>
      <c r="L15" s="497"/>
      <c r="M15" s="498"/>
      <c r="N15" s="492"/>
      <c r="O15" s="494"/>
    </row>
    <row r="16" spans="1:15" ht="18" customHeight="1">
      <c r="A16" s="492"/>
      <c r="B16" s="1833"/>
      <c r="C16" s="1834"/>
      <c r="D16" s="1835"/>
      <c r="E16" s="495"/>
      <c r="F16" s="496"/>
      <c r="G16" s="497"/>
      <c r="H16" s="497"/>
      <c r="I16" s="497"/>
      <c r="J16" s="497"/>
      <c r="K16" s="497"/>
      <c r="L16" s="497"/>
      <c r="M16" s="498"/>
      <c r="N16" s="492"/>
      <c r="O16" s="494"/>
    </row>
    <row r="17" spans="1:15" ht="18" customHeight="1">
      <c r="A17" s="492"/>
      <c r="B17" s="496"/>
      <c r="C17" s="497"/>
      <c r="D17" s="498"/>
      <c r="E17" s="495"/>
      <c r="F17" s="496"/>
      <c r="G17" s="497"/>
      <c r="H17" s="497"/>
      <c r="I17" s="497"/>
      <c r="J17" s="497"/>
      <c r="K17" s="497"/>
      <c r="L17" s="497"/>
      <c r="M17" s="498"/>
      <c r="N17" s="492"/>
      <c r="O17" s="494"/>
    </row>
    <row r="18" spans="1:15" ht="18" customHeight="1">
      <c r="A18" s="492"/>
      <c r="B18" s="496"/>
      <c r="C18" s="497"/>
      <c r="D18" s="498"/>
      <c r="E18" s="495"/>
      <c r="F18" s="496"/>
      <c r="G18" s="497"/>
      <c r="H18" s="497"/>
      <c r="I18" s="497"/>
      <c r="J18" s="497"/>
      <c r="K18" s="497"/>
      <c r="L18" s="497"/>
      <c r="M18" s="498"/>
      <c r="N18" s="492"/>
      <c r="O18" s="494"/>
    </row>
    <row r="19" spans="1:15" ht="18" customHeight="1">
      <c r="A19" s="492"/>
      <c r="B19" s="496"/>
      <c r="C19" s="497"/>
      <c r="D19" s="498"/>
      <c r="E19" s="495"/>
      <c r="F19" s="496"/>
      <c r="G19" s="497"/>
      <c r="H19" s="497"/>
      <c r="I19" s="497"/>
      <c r="J19" s="497"/>
      <c r="K19" s="497"/>
      <c r="L19" s="497"/>
      <c r="M19" s="498"/>
      <c r="N19" s="492"/>
      <c r="O19" s="494"/>
    </row>
    <row r="20" spans="1:15" ht="18" customHeight="1">
      <c r="A20" s="492"/>
      <c r="B20" s="496"/>
      <c r="C20" s="497"/>
      <c r="D20" s="498"/>
      <c r="E20" s="495"/>
      <c r="F20" s="496"/>
      <c r="G20" s="497"/>
      <c r="H20" s="497"/>
      <c r="I20" s="497"/>
      <c r="J20" s="497"/>
      <c r="K20" s="497"/>
      <c r="L20" s="497"/>
      <c r="M20" s="498"/>
      <c r="N20" s="492"/>
      <c r="O20" s="494"/>
    </row>
    <row r="21" spans="1:15" ht="18" customHeight="1">
      <c r="A21" s="492"/>
      <c r="B21" s="496"/>
      <c r="C21" s="497"/>
      <c r="D21" s="498"/>
      <c r="E21" s="495"/>
      <c r="F21" s="496"/>
      <c r="G21" s="497"/>
      <c r="H21" s="497"/>
      <c r="I21" s="497"/>
      <c r="J21" s="497"/>
      <c r="K21" s="497"/>
      <c r="L21" s="497"/>
      <c r="M21" s="498"/>
      <c r="N21" s="492"/>
      <c r="O21" s="494"/>
    </row>
    <row r="22" spans="1:15" ht="18" customHeight="1">
      <c r="A22" s="492"/>
      <c r="B22" s="496"/>
      <c r="C22" s="497"/>
      <c r="D22" s="498"/>
      <c r="E22" s="495"/>
      <c r="F22" s="496"/>
      <c r="G22" s="497"/>
      <c r="H22" s="497"/>
      <c r="I22" s="497"/>
      <c r="J22" s="497"/>
      <c r="K22" s="497"/>
      <c r="L22" s="497"/>
      <c r="M22" s="498"/>
      <c r="N22" s="492"/>
      <c r="O22" s="494"/>
    </row>
    <row r="23" spans="1:15" ht="18" customHeight="1">
      <c r="A23" s="492"/>
      <c r="B23" s="496"/>
      <c r="C23" s="497"/>
      <c r="D23" s="498"/>
      <c r="E23" s="495"/>
      <c r="F23" s="496"/>
      <c r="G23" s="497"/>
      <c r="H23" s="497"/>
      <c r="I23" s="497"/>
      <c r="J23" s="497"/>
      <c r="K23" s="497"/>
      <c r="L23" s="497"/>
      <c r="M23" s="498"/>
      <c r="N23" s="492"/>
      <c r="O23" s="494"/>
    </row>
    <row r="24" spans="1:15" ht="18" customHeight="1">
      <c r="A24" s="492"/>
      <c r="B24" s="496"/>
      <c r="C24" s="497"/>
      <c r="D24" s="498"/>
      <c r="E24" s="495"/>
      <c r="F24" s="496"/>
      <c r="G24" s="497"/>
      <c r="H24" s="497"/>
      <c r="I24" s="497"/>
      <c r="J24" s="497"/>
      <c r="K24" s="497"/>
      <c r="L24" s="497"/>
      <c r="M24" s="498"/>
      <c r="N24" s="492"/>
      <c r="O24" s="494"/>
    </row>
    <row r="25" spans="1:15" ht="18" customHeight="1">
      <c r="A25" s="492"/>
      <c r="B25" s="496"/>
      <c r="C25" s="497"/>
      <c r="D25" s="498"/>
      <c r="E25" s="495"/>
      <c r="F25" s="496"/>
      <c r="G25" s="497"/>
      <c r="H25" s="497"/>
      <c r="I25" s="497"/>
      <c r="J25" s="497"/>
      <c r="K25" s="497"/>
      <c r="L25" s="497"/>
      <c r="M25" s="498"/>
      <c r="N25" s="492"/>
      <c r="O25" s="494"/>
    </row>
    <row r="26" spans="1:15" ht="18" customHeight="1">
      <c r="A26" s="492"/>
      <c r="B26" s="496"/>
      <c r="C26" s="497"/>
      <c r="D26" s="498"/>
      <c r="E26" s="495"/>
      <c r="F26" s="496"/>
      <c r="G26" s="497"/>
      <c r="H26" s="497"/>
      <c r="I26" s="497"/>
      <c r="J26" s="497"/>
      <c r="K26" s="497"/>
      <c r="L26" s="497"/>
      <c r="M26" s="498"/>
      <c r="N26" s="492"/>
      <c r="O26" s="494"/>
    </row>
    <row r="27" spans="1:15" ht="18" customHeight="1">
      <c r="A27" s="492"/>
      <c r="B27" s="496"/>
      <c r="C27" s="497"/>
      <c r="D27" s="498"/>
      <c r="E27" s="495"/>
      <c r="F27" s="496"/>
      <c r="G27" s="497"/>
      <c r="H27" s="497"/>
      <c r="I27" s="497"/>
      <c r="J27" s="497"/>
      <c r="K27" s="497"/>
      <c r="L27" s="497"/>
      <c r="M27" s="498"/>
      <c r="N27" s="492"/>
      <c r="O27" s="494"/>
    </row>
    <row r="28" spans="1:15" ht="18" customHeight="1">
      <c r="A28" s="492"/>
      <c r="B28" s="496"/>
      <c r="C28" s="497"/>
      <c r="D28" s="498"/>
      <c r="E28" s="495"/>
      <c r="F28" s="496"/>
      <c r="G28" s="497"/>
      <c r="H28" s="497"/>
      <c r="I28" s="497"/>
      <c r="J28" s="497"/>
      <c r="K28" s="497"/>
      <c r="L28" s="497"/>
      <c r="M28" s="498"/>
      <c r="N28" s="492"/>
      <c r="O28" s="494"/>
    </row>
    <row r="29" spans="1:15" ht="18" customHeight="1">
      <c r="A29" s="492"/>
      <c r="B29" s="496"/>
      <c r="C29" s="497"/>
      <c r="D29" s="498"/>
      <c r="E29" s="495"/>
      <c r="F29" s="496"/>
      <c r="G29" s="497"/>
      <c r="H29" s="497"/>
      <c r="I29" s="497"/>
      <c r="J29" s="497"/>
      <c r="K29" s="497"/>
      <c r="L29" s="497"/>
      <c r="M29" s="498"/>
      <c r="N29" s="492"/>
      <c r="O29" s="494"/>
    </row>
    <row r="30" spans="1:15" ht="18" customHeight="1">
      <c r="A30" s="492"/>
      <c r="B30" s="496"/>
      <c r="C30" s="497"/>
      <c r="D30" s="498"/>
      <c r="E30" s="495"/>
      <c r="F30" s="496"/>
      <c r="G30" s="497"/>
      <c r="H30" s="497"/>
      <c r="I30" s="497"/>
      <c r="J30" s="497"/>
      <c r="K30" s="497"/>
      <c r="L30" s="497"/>
      <c r="M30" s="498"/>
      <c r="N30" s="492"/>
      <c r="O30" s="494"/>
    </row>
    <row r="31" spans="1:15" ht="18" customHeight="1">
      <c r="A31" s="492"/>
      <c r="B31" s="496"/>
      <c r="C31" s="497"/>
      <c r="D31" s="498"/>
      <c r="E31" s="495"/>
      <c r="F31" s="496"/>
      <c r="G31" s="497"/>
      <c r="H31" s="497"/>
      <c r="I31" s="497"/>
      <c r="J31" s="497"/>
      <c r="K31" s="497"/>
      <c r="L31" s="497"/>
      <c r="M31" s="498"/>
      <c r="N31" s="492"/>
      <c r="O31" s="494"/>
    </row>
    <row r="32" spans="1:15" ht="18" customHeight="1">
      <c r="A32" s="492"/>
      <c r="B32" s="496"/>
      <c r="C32" s="497"/>
      <c r="D32" s="498"/>
      <c r="E32" s="495"/>
      <c r="F32" s="496"/>
      <c r="G32" s="497"/>
      <c r="H32" s="497"/>
      <c r="I32" s="497"/>
      <c r="J32" s="497"/>
      <c r="K32" s="497"/>
      <c r="L32" s="497"/>
      <c r="M32" s="498"/>
      <c r="N32" s="492"/>
      <c r="O32" s="494"/>
    </row>
    <row r="33" spans="2:8">
      <c r="B33" s="260"/>
      <c r="C33" s="260"/>
      <c r="D33" s="260"/>
      <c r="E33" s="260"/>
      <c r="F33" s="260"/>
      <c r="G33" s="260"/>
      <c r="H33" s="260"/>
    </row>
  </sheetData>
  <mergeCells count="23">
    <mergeCell ref="B15:D15"/>
    <mergeCell ref="B16:D16"/>
    <mergeCell ref="B9:D9"/>
    <mergeCell ref="B10:D10"/>
    <mergeCell ref="B11:D11"/>
    <mergeCell ref="B12:D12"/>
    <mergeCell ref="B13:D13"/>
    <mergeCell ref="B14:D14"/>
    <mergeCell ref="B8:D8"/>
    <mergeCell ref="A1:O1"/>
    <mergeCell ref="A2:A3"/>
    <mergeCell ref="B2:D3"/>
    <mergeCell ref="E2:E3"/>
    <mergeCell ref="F2:M3"/>
    <mergeCell ref="N2:N3"/>
    <mergeCell ref="O2:O3"/>
    <mergeCell ref="B4:D4"/>
    <mergeCell ref="F4:M4"/>
    <mergeCell ref="B5:D5"/>
    <mergeCell ref="B6:D6"/>
    <mergeCell ref="B7:D7"/>
    <mergeCell ref="F5:M5"/>
    <mergeCell ref="F6:M6"/>
  </mergeCells>
  <printOptions horizontalCentered="1"/>
  <pageMargins left="0.5" right="0.5" top="0.5" bottom="0.75" header="0.25" footer="0.4"/>
  <pageSetup paperSize="9" scale="77"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dimension ref="A1:M13"/>
  <sheetViews>
    <sheetView showZeros="0" workbookViewId="0">
      <selection activeCell="L14" sqref="L14"/>
    </sheetView>
  </sheetViews>
  <sheetFormatPr defaultColWidth="11.5" defaultRowHeight="12.75"/>
  <cols>
    <col min="1" max="1" width="3.83203125" style="141" customWidth="1"/>
    <col min="2" max="5" width="9.83203125" style="141" customWidth="1"/>
    <col min="6" max="6" width="4.83203125" style="141" customWidth="1"/>
    <col min="7" max="7" width="3.1640625" style="141" hidden="1" customWidth="1"/>
    <col min="8" max="10" width="8.83203125" style="141" customWidth="1"/>
    <col min="11" max="11" width="10" style="141" customWidth="1"/>
    <col min="12" max="13" width="8.83203125" style="141" customWidth="1"/>
    <col min="14" max="256" width="11.5" style="141"/>
    <col min="257" max="257" width="3.83203125" style="141" customWidth="1"/>
    <col min="258" max="261" width="9.83203125" style="141" customWidth="1"/>
    <col min="262" max="262" width="7.1640625" style="141" customWidth="1"/>
    <col min="263" max="263" width="0" style="141" hidden="1" customWidth="1"/>
    <col min="264" max="269" width="8.83203125" style="141" customWidth="1"/>
    <col min="270" max="512" width="11.5" style="141"/>
    <col min="513" max="513" width="3.83203125" style="141" customWidth="1"/>
    <col min="514" max="517" width="9.83203125" style="141" customWidth="1"/>
    <col min="518" max="518" width="7.1640625" style="141" customWidth="1"/>
    <col min="519" max="519" width="0" style="141" hidden="1" customWidth="1"/>
    <col min="520" max="525" width="8.83203125" style="141" customWidth="1"/>
    <col min="526" max="768" width="11.5" style="141"/>
    <col min="769" max="769" width="3.83203125" style="141" customWidth="1"/>
    <col min="770" max="773" width="9.83203125" style="141" customWidth="1"/>
    <col min="774" max="774" width="7.1640625" style="141" customWidth="1"/>
    <col min="775" max="775" width="0" style="141" hidden="1" customWidth="1"/>
    <col min="776" max="781" width="8.83203125" style="141" customWidth="1"/>
    <col min="782" max="1024" width="11.5" style="141"/>
    <col min="1025" max="1025" width="3.83203125" style="141" customWidth="1"/>
    <col min="1026" max="1029" width="9.83203125" style="141" customWidth="1"/>
    <col min="1030" max="1030" width="7.1640625" style="141" customWidth="1"/>
    <col min="1031" max="1031" width="0" style="141" hidden="1" customWidth="1"/>
    <col min="1032" max="1037" width="8.83203125" style="141" customWidth="1"/>
    <col min="1038" max="1280" width="11.5" style="141"/>
    <col min="1281" max="1281" width="3.83203125" style="141" customWidth="1"/>
    <col min="1282" max="1285" width="9.83203125" style="141" customWidth="1"/>
    <col min="1286" max="1286" width="7.1640625" style="141" customWidth="1"/>
    <col min="1287" max="1287" width="0" style="141" hidden="1" customWidth="1"/>
    <col min="1288" max="1293" width="8.83203125" style="141" customWidth="1"/>
    <col min="1294" max="1536" width="11.5" style="141"/>
    <col min="1537" max="1537" width="3.83203125" style="141" customWidth="1"/>
    <col min="1538" max="1541" width="9.83203125" style="141" customWidth="1"/>
    <col min="1542" max="1542" width="7.1640625" style="141" customWidth="1"/>
    <col min="1543" max="1543" width="0" style="141" hidden="1" customWidth="1"/>
    <col min="1544" max="1549" width="8.83203125" style="141" customWidth="1"/>
    <col min="1550" max="1792" width="11.5" style="141"/>
    <col min="1793" max="1793" width="3.83203125" style="141" customWidth="1"/>
    <col min="1794" max="1797" width="9.83203125" style="141" customWidth="1"/>
    <col min="1798" max="1798" width="7.1640625" style="141" customWidth="1"/>
    <col min="1799" max="1799" width="0" style="141" hidden="1" customWidth="1"/>
    <col min="1800" max="1805" width="8.83203125" style="141" customWidth="1"/>
    <col min="1806" max="2048" width="11.5" style="141"/>
    <col min="2049" max="2049" width="3.83203125" style="141" customWidth="1"/>
    <col min="2050" max="2053" width="9.83203125" style="141" customWidth="1"/>
    <col min="2054" max="2054" width="7.1640625" style="141" customWidth="1"/>
    <col min="2055" max="2055" width="0" style="141" hidden="1" customWidth="1"/>
    <col min="2056" max="2061" width="8.83203125" style="141" customWidth="1"/>
    <col min="2062" max="2304" width="11.5" style="141"/>
    <col min="2305" max="2305" width="3.83203125" style="141" customWidth="1"/>
    <col min="2306" max="2309" width="9.83203125" style="141" customWidth="1"/>
    <col min="2310" max="2310" width="7.1640625" style="141" customWidth="1"/>
    <col min="2311" max="2311" width="0" style="141" hidden="1" customWidth="1"/>
    <col min="2312" max="2317" width="8.83203125" style="141" customWidth="1"/>
    <col min="2318" max="2560" width="11.5" style="141"/>
    <col min="2561" max="2561" width="3.83203125" style="141" customWidth="1"/>
    <col min="2562" max="2565" width="9.83203125" style="141" customWidth="1"/>
    <col min="2566" max="2566" width="7.1640625" style="141" customWidth="1"/>
    <col min="2567" max="2567" width="0" style="141" hidden="1" customWidth="1"/>
    <col min="2568" max="2573" width="8.83203125" style="141" customWidth="1"/>
    <col min="2574" max="2816" width="11.5" style="141"/>
    <col min="2817" max="2817" width="3.83203125" style="141" customWidth="1"/>
    <col min="2818" max="2821" width="9.83203125" style="141" customWidth="1"/>
    <col min="2822" max="2822" width="7.1640625" style="141" customWidth="1"/>
    <col min="2823" max="2823" width="0" style="141" hidden="1" customWidth="1"/>
    <col min="2824" max="2829" width="8.83203125" style="141" customWidth="1"/>
    <col min="2830" max="3072" width="11.5" style="141"/>
    <col min="3073" max="3073" width="3.83203125" style="141" customWidth="1"/>
    <col min="3074" max="3077" width="9.83203125" style="141" customWidth="1"/>
    <col min="3078" max="3078" width="7.1640625" style="141" customWidth="1"/>
    <col min="3079" max="3079" width="0" style="141" hidden="1" customWidth="1"/>
    <col min="3080" max="3085" width="8.83203125" style="141" customWidth="1"/>
    <col min="3086" max="3328" width="11.5" style="141"/>
    <col min="3329" max="3329" width="3.83203125" style="141" customWidth="1"/>
    <col min="3330" max="3333" width="9.83203125" style="141" customWidth="1"/>
    <col min="3334" max="3334" width="7.1640625" style="141" customWidth="1"/>
    <col min="3335" max="3335" width="0" style="141" hidden="1" customWidth="1"/>
    <col min="3336" max="3341" width="8.83203125" style="141" customWidth="1"/>
    <col min="3342" max="3584" width="11.5" style="141"/>
    <col min="3585" max="3585" width="3.83203125" style="141" customWidth="1"/>
    <col min="3586" max="3589" width="9.83203125" style="141" customWidth="1"/>
    <col min="3590" max="3590" width="7.1640625" style="141" customWidth="1"/>
    <col min="3591" max="3591" width="0" style="141" hidden="1" customWidth="1"/>
    <col min="3592" max="3597" width="8.83203125" style="141" customWidth="1"/>
    <col min="3598" max="3840" width="11.5" style="141"/>
    <col min="3841" max="3841" width="3.83203125" style="141" customWidth="1"/>
    <col min="3842" max="3845" width="9.83203125" style="141" customWidth="1"/>
    <col min="3846" max="3846" width="7.1640625" style="141" customWidth="1"/>
    <col min="3847" max="3847" width="0" style="141" hidden="1" customWidth="1"/>
    <col min="3848" max="3853" width="8.83203125" style="141" customWidth="1"/>
    <col min="3854" max="4096" width="11.5" style="141"/>
    <col min="4097" max="4097" width="3.83203125" style="141" customWidth="1"/>
    <col min="4098" max="4101" width="9.83203125" style="141" customWidth="1"/>
    <col min="4102" max="4102" width="7.1640625" style="141" customWidth="1"/>
    <col min="4103" max="4103" width="0" style="141" hidden="1" customWidth="1"/>
    <col min="4104" max="4109" width="8.83203125" style="141" customWidth="1"/>
    <col min="4110" max="4352" width="11.5" style="141"/>
    <col min="4353" max="4353" width="3.83203125" style="141" customWidth="1"/>
    <col min="4354" max="4357" width="9.83203125" style="141" customWidth="1"/>
    <col min="4358" max="4358" width="7.1640625" style="141" customWidth="1"/>
    <col min="4359" max="4359" width="0" style="141" hidden="1" customWidth="1"/>
    <col min="4360" max="4365" width="8.83203125" style="141" customWidth="1"/>
    <col min="4366" max="4608" width="11.5" style="141"/>
    <col min="4609" max="4609" width="3.83203125" style="141" customWidth="1"/>
    <col min="4610" max="4613" width="9.83203125" style="141" customWidth="1"/>
    <col min="4614" max="4614" width="7.1640625" style="141" customWidth="1"/>
    <col min="4615" max="4615" width="0" style="141" hidden="1" customWidth="1"/>
    <col min="4616" max="4621" width="8.83203125" style="141" customWidth="1"/>
    <col min="4622" max="4864" width="11.5" style="141"/>
    <col min="4865" max="4865" width="3.83203125" style="141" customWidth="1"/>
    <col min="4866" max="4869" width="9.83203125" style="141" customWidth="1"/>
    <col min="4870" max="4870" width="7.1640625" style="141" customWidth="1"/>
    <col min="4871" max="4871" width="0" style="141" hidden="1" customWidth="1"/>
    <col min="4872" max="4877" width="8.83203125" style="141" customWidth="1"/>
    <col min="4878" max="5120" width="11.5" style="141"/>
    <col min="5121" max="5121" width="3.83203125" style="141" customWidth="1"/>
    <col min="5122" max="5125" width="9.83203125" style="141" customWidth="1"/>
    <col min="5126" max="5126" width="7.1640625" style="141" customWidth="1"/>
    <col min="5127" max="5127" width="0" style="141" hidden="1" customWidth="1"/>
    <col min="5128" max="5133" width="8.83203125" style="141" customWidth="1"/>
    <col min="5134" max="5376" width="11.5" style="141"/>
    <col min="5377" max="5377" width="3.83203125" style="141" customWidth="1"/>
    <col min="5378" max="5381" width="9.83203125" style="141" customWidth="1"/>
    <col min="5382" max="5382" width="7.1640625" style="141" customWidth="1"/>
    <col min="5383" max="5383" width="0" style="141" hidden="1" customWidth="1"/>
    <col min="5384" max="5389" width="8.83203125" style="141" customWidth="1"/>
    <col min="5390" max="5632" width="11.5" style="141"/>
    <col min="5633" max="5633" width="3.83203125" style="141" customWidth="1"/>
    <col min="5634" max="5637" width="9.83203125" style="141" customWidth="1"/>
    <col min="5638" max="5638" width="7.1640625" style="141" customWidth="1"/>
    <col min="5639" max="5639" width="0" style="141" hidden="1" customWidth="1"/>
    <col min="5640" max="5645" width="8.83203125" style="141" customWidth="1"/>
    <col min="5646" max="5888" width="11.5" style="141"/>
    <col min="5889" max="5889" width="3.83203125" style="141" customWidth="1"/>
    <col min="5890" max="5893" width="9.83203125" style="141" customWidth="1"/>
    <col min="5894" max="5894" width="7.1640625" style="141" customWidth="1"/>
    <col min="5895" max="5895" width="0" style="141" hidden="1" customWidth="1"/>
    <col min="5896" max="5901" width="8.83203125" style="141" customWidth="1"/>
    <col min="5902" max="6144" width="11.5" style="141"/>
    <col min="6145" max="6145" width="3.83203125" style="141" customWidth="1"/>
    <col min="6146" max="6149" width="9.83203125" style="141" customWidth="1"/>
    <col min="6150" max="6150" width="7.1640625" style="141" customWidth="1"/>
    <col min="6151" max="6151" width="0" style="141" hidden="1" customWidth="1"/>
    <col min="6152" max="6157" width="8.83203125" style="141" customWidth="1"/>
    <col min="6158" max="6400" width="11.5" style="141"/>
    <col min="6401" max="6401" width="3.83203125" style="141" customWidth="1"/>
    <col min="6402" max="6405" width="9.83203125" style="141" customWidth="1"/>
    <col min="6406" max="6406" width="7.1640625" style="141" customWidth="1"/>
    <col min="6407" max="6407" width="0" style="141" hidden="1" customWidth="1"/>
    <col min="6408" max="6413" width="8.83203125" style="141" customWidth="1"/>
    <col min="6414" max="6656" width="11.5" style="141"/>
    <col min="6657" max="6657" width="3.83203125" style="141" customWidth="1"/>
    <col min="6658" max="6661" width="9.83203125" style="141" customWidth="1"/>
    <col min="6662" max="6662" width="7.1640625" style="141" customWidth="1"/>
    <col min="6663" max="6663" width="0" style="141" hidden="1" customWidth="1"/>
    <col min="6664" max="6669" width="8.83203125" style="141" customWidth="1"/>
    <col min="6670" max="6912" width="11.5" style="141"/>
    <col min="6913" max="6913" width="3.83203125" style="141" customWidth="1"/>
    <col min="6914" max="6917" width="9.83203125" style="141" customWidth="1"/>
    <col min="6918" max="6918" width="7.1640625" style="141" customWidth="1"/>
    <col min="6919" max="6919" width="0" style="141" hidden="1" customWidth="1"/>
    <col min="6920" max="6925" width="8.83203125" style="141" customWidth="1"/>
    <col min="6926" max="7168" width="11.5" style="141"/>
    <col min="7169" max="7169" width="3.83203125" style="141" customWidth="1"/>
    <col min="7170" max="7173" width="9.83203125" style="141" customWidth="1"/>
    <col min="7174" max="7174" width="7.1640625" style="141" customWidth="1"/>
    <col min="7175" max="7175" width="0" style="141" hidden="1" customWidth="1"/>
    <col min="7176" max="7181" width="8.83203125" style="141" customWidth="1"/>
    <col min="7182" max="7424" width="11.5" style="141"/>
    <col min="7425" max="7425" width="3.83203125" style="141" customWidth="1"/>
    <col min="7426" max="7429" width="9.83203125" style="141" customWidth="1"/>
    <col min="7430" max="7430" width="7.1640625" style="141" customWidth="1"/>
    <col min="7431" max="7431" width="0" style="141" hidden="1" customWidth="1"/>
    <col min="7432" max="7437" width="8.83203125" style="141" customWidth="1"/>
    <col min="7438" max="7680" width="11.5" style="141"/>
    <col min="7681" max="7681" width="3.83203125" style="141" customWidth="1"/>
    <col min="7682" max="7685" width="9.83203125" style="141" customWidth="1"/>
    <col min="7686" max="7686" width="7.1640625" style="141" customWidth="1"/>
    <col min="7687" max="7687" width="0" style="141" hidden="1" customWidth="1"/>
    <col min="7688" max="7693" width="8.83203125" style="141" customWidth="1"/>
    <col min="7694" max="7936" width="11.5" style="141"/>
    <col min="7937" max="7937" width="3.83203125" style="141" customWidth="1"/>
    <col min="7938" max="7941" width="9.83203125" style="141" customWidth="1"/>
    <col min="7942" max="7942" width="7.1640625" style="141" customWidth="1"/>
    <col min="7943" max="7943" width="0" style="141" hidden="1" customWidth="1"/>
    <col min="7944" max="7949" width="8.83203125" style="141" customWidth="1"/>
    <col min="7950" max="8192" width="11.5" style="141"/>
    <col min="8193" max="8193" width="3.83203125" style="141" customWidth="1"/>
    <col min="8194" max="8197" width="9.83203125" style="141" customWidth="1"/>
    <col min="8198" max="8198" width="7.1640625" style="141" customWidth="1"/>
    <col min="8199" max="8199" width="0" style="141" hidden="1" customWidth="1"/>
    <col min="8200" max="8205" width="8.83203125" style="141" customWidth="1"/>
    <col min="8206" max="8448" width="11.5" style="141"/>
    <col min="8449" max="8449" width="3.83203125" style="141" customWidth="1"/>
    <col min="8450" max="8453" width="9.83203125" style="141" customWidth="1"/>
    <col min="8454" max="8454" width="7.1640625" style="141" customWidth="1"/>
    <col min="8455" max="8455" width="0" style="141" hidden="1" customWidth="1"/>
    <col min="8456" max="8461" width="8.83203125" style="141" customWidth="1"/>
    <col min="8462" max="8704" width="11.5" style="141"/>
    <col min="8705" max="8705" width="3.83203125" style="141" customWidth="1"/>
    <col min="8706" max="8709" width="9.83203125" style="141" customWidth="1"/>
    <col min="8710" max="8710" width="7.1640625" style="141" customWidth="1"/>
    <col min="8711" max="8711" width="0" style="141" hidden="1" customWidth="1"/>
    <col min="8712" max="8717" width="8.83203125" style="141" customWidth="1"/>
    <col min="8718" max="8960" width="11.5" style="141"/>
    <col min="8961" max="8961" width="3.83203125" style="141" customWidth="1"/>
    <col min="8962" max="8965" width="9.83203125" style="141" customWidth="1"/>
    <col min="8966" max="8966" width="7.1640625" style="141" customWidth="1"/>
    <col min="8967" max="8967" width="0" style="141" hidden="1" customWidth="1"/>
    <col min="8968" max="8973" width="8.83203125" style="141" customWidth="1"/>
    <col min="8974" max="9216" width="11.5" style="141"/>
    <col min="9217" max="9217" width="3.83203125" style="141" customWidth="1"/>
    <col min="9218" max="9221" width="9.83203125" style="141" customWidth="1"/>
    <col min="9222" max="9222" width="7.1640625" style="141" customWidth="1"/>
    <col min="9223" max="9223" width="0" style="141" hidden="1" customWidth="1"/>
    <col min="9224" max="9229" width="8.83203125" style="141" customWidth="1"/>
    <col min="9230" max="9472" width="11.5" style="141"/>
    <col min="9473" max="9473" width="3.83203125" style="141" customWidth="1"/>
    <col min="9474" max="9477" width="9.83203125" style="141" customWidth="1"/>
    <col min="9478" max="9478" width="7.1640625" style="141" customWidth="1"/>
    <col min="9479" max="9479" width="0" style="141" hidden="1" customWidth="1"/>
    <col min="9480" max="9485" width="8.83203125" style="141" customWidth="1"/>
    <col min="9486" max="9728" width="11.5" style="141"/>
    <col min="9729" max="9729" width="3.83203125" style="141" customWidth="1"/>
    <col min="9730" max="9733" width="9.83203125" style="141" customWidth="1"/>
    <col min="9734" max="9734" width="7.1640625" style="141" customWidth="1"/>
    <col min="9735" max="9735" width="0" style="141" hidden="1" customWidth="1"/>
    <col min="9736" max="9741" width="8.83203125" style="141" customWidth="1"/>
    <col min="9742" max="9984" width="11.5" style="141"/>
    <col min="9985" max="9985" width="3.83203125" style="141" customWidth="1"/>
    <col min="9986" max="9989" width="9.83203125" style="141" customWidth="1"/>
    <col min="9990" max="9990" width="7.1640625" style="141" customWidth="1"/>
    <col min="9991" max="9991" width="0" style="141" hidden="1" customWidth="1"/>
    <col min="9992" max="9997" width="8.83203125" style="141" customWidth="1"/>
    <col min="9998" max="10240" width="11.5" style="141"/>
    <col min="10241" max="10241" width="3.83203125" style="141" customWidth="1"/>
    <col min="10242" max="10245" width="9.83203125" style="141" customWidth="1"/>
    <col min="10246" max="10246" width="7.1640625" style="141" customWidth="1"/>
    <col min="10247" max="10247" width="0" style="141" hidden="1" customWidth="1"/>
    <col min="10248" max="10253" width="8.83203125" style="141" customWidth="1"/>
    <col min="10254" max="10496" width="11.5" style="141"/>
    <col min="10497" max="10497" width="3.83203125" style="141" customWidth="1"/>
    <col min="10498" max="10501" width="9.83203125" style="141" customWidth="1"/>
    <col min="10502" max="10502" width="7.1640625" style="141" customWidth="1"/>
    <col min="10503" max="10503" width="0" style="141" hidden="1" customWidth="1"/>
    <col min="10504" max="10509" width="8.83203125" style="141" customWidth="1"/>
    <col min="10510" max="10752" width="11.5" style="141"/>
    <col min="10753" max="10753" width="3.83203125" style="141" customWidth="1"/>
    <col min="10754" max="10757" width="9.83203125" style="141" customWidth="1"/>
    <col min="10758" max="10758" width="7.1640625" style="141" customWidth="1"/>
    <col min="10759" max="10759" width="0" style="141" hidden="1" customWidth="1"/>
    <col min="10760" max="10765" width="8.83203125" style="141" customWidth="1"/>
    <col min="10766" max="11008" width="11.5" style="141"/>
    <col min="11009" max="11009" width="3.83203125" style="141" customWidth="1"/>
    <col min="11010" max="11013" width="9.83203125" style="141" customWidth="1"/>
    <col min="11014" max="11014" width="7.1640625" style="141" customWidth="1"/>
    <col min="11015" max="11015" width="0" style="141" hidden="1" customWidth="1"/>
    <col min="11016" max="11021" width="8.83203125" style="141" customWidth="1"/>
    <col min="11022" max="11264" width="11.5" style="141"/>
    <col min="11265" max="11265" width="3.83203125" style="141" customWidth="1"/>
    <col min="11266" max="11269" width="9.83203125" style="141" customWidth="1"/>
    <col min="11270" max="11270" width="7.1640625" style="141" customWidth="1"/>
    <col min="11271" max="11271" width="0" style="141" hidden="1" customWidth="1"/>
    <col min="11272" max="11277" width="8.83203125" style="141" customWidth="1"/>
    <col min="11278" max="11520" width="11.5" style="141"/>
    <col min="11521" max="11521" width="3.83203125" style="141" customWidth="1"/>
    <col min="11522" max="11525" width="9.83203125" style="141" customWidth="1"/>
    <col min="11526" max="11526" width="7.1640625" style="141" customWidth="1"/>
    <col min="11527" max="11527" width="0" style="141" hidden="1" customWidth="1"/>
    <col min="11528" max="11533" width="8.83203125" style="141" customWidth="1"/>
    <col min="11534" max="11776" width="11.5" style="141"/>
    <col min="11777" max="11777" width="3.83203125" style="141" customWidth="1"/>
    <col min="11778" max="11781" width="9.83203125" style="141" customWidth="1"/>
    <col min="11782" max="11782" width="7.1640625" style="141" customWidth="1"/>
    <col min="11783" max="11783" width="0" style="141" hidden="1" customWidth="1"/>
    <col min="11784" max="11789" width="8.83203125" style="141" customWidth="1"/>
    <col min="11790" max="12032" width="11.5" style="141"/>
    <col min="12033" max="12033" width="3.83203125" style="141" customWidth="1"/>
    <col min="12034" max="12037" width="9.83203125" style="141" customWidth="1"/>
    <col min="12038" max="12038" width="7.1640625" style="141" customWidth="1"/>
    <col min="12039" max="12039" width="0" style="141" hidden="1" customWidth="1"/>
    <col min="12040" max="12045" width="8.83203125" style="141" customWidth="1"/>
    <col min="12046" max="12288" width="11.5" style="141"/>
    <col min="12289" max="12289" width="3.83203125" style="141" customWidth="1"/>
    <col min="12290" max="12293" width="9.83203125" style="141" customWidth="1"/>
    <col min="12294" max="12294" width="7.1640625" style="141" customWidth="1"/>
    <col min="12295" max="12295" width="0" style="141" hidden="1" customWidth="1"/>
    <col min="12296" max="12301" width="8.83203125" style="141" customWidth="1"/>
    <col min="12302" max="12544" width="11.5" style="141"/>
    <col min="12545" max="12545" width="3.83203125" style="141" customWidth="1"/>
    <col min="12546" max="12549" width="9.83203125" style="141" customWidth="1"/>
    <col min="12550" max="12550" width="7.1640625" style="141" customWidth="1"/>
    <col min="12551" max="12551" width="0" style="141" hidden="1" customWidth="1"/>
    <col min="12552" max="12557" width="8.83203125" style="141" customWidth="1"/>
    <col min="12558" max="12800" width="11.5" style="141"/>
    <col min="12801" max="12801" width="3.83203125" style="141" customWidth="1"/>
    <col min="12802" max="12805" width="9.83203125" style="141" customWidth="1"/>
    <col min="12806" max="12806" width="7.1640625" style="141" customWidth="1"/>
    <col min="12807" max="12807" width="0" style="141" hidden="1" customWidth="1"/>
    <col min="12808" max="12813" width="8.83203125" style="141" customWidth="1"/>
    <col min="12814" max="13056" width="11.5" style="141"/>
    <col min="13057" max="13057" width="3.83203125" style="141" customWidth="1"/>
    <col min="13058" max="13061" width="9.83203125" style="141" customWidth="1"/>
    <col min="13062" max="13062" width="7.1640625" style="141" customWidth="1"/>
    <col min="13063" max="13063" width="0" style="141" hidden="1" customWidth="1"/>
    <col min="13064" max="13069" width="8.83203125" style="141" customWidth="1"/>
    <col min="13070" max="13312" width="11.5" style="141"/>
    <col min="13313" max="13313" width="3.83203125" style="141" customWidth="1"/>
    <col min="13314" max="13317" width="9.83203125" style="141" customWidth="1"/>
    <col min="13318" max="13318" width="7.1640625" style="141" customWidth="1"/>
    <col min="13319" max="13319" width="0" style="141" hidden="1" customWidth="1"/>
    <col min="13320" max="13325" width="8.83203125" style="141" customWidth="1"/>
    <col min="13326" max="13568" width="11.5" style="141"/>
    <col min="13569" max="13569" width="3.83203125" style="141" customWidth="1"/>
    <col min="13570" max="13573" width="9.83203125" style="141" customWidth="1"/>
    <col min="13574" max="13574" width="7.1640625" style="141" customWidth="1"/>
    <col min="13575" max="13575" width="0" style="141" hidden="1" customWidth="1"/>
    <col min="13576" max="13581" width="8.83203125" style="141" customWidth="1"/>
    <col min="13582" max="13824" width="11.5" style="141"/>
    <col min="13825" max="13825" width="3.83203125" style="141" customWidth="1"/>
    <col min="13826" max="13829" width="9.83203125" style="141" customWidth="1"/>
    <col min="13830" max="13830" width="7.1640625" style="141" customWidth="1"/>
    <col min="13831" max="13831" width="0" style="141" hidden="1" customWidth="1"/>
    <col min="13832" max="13837" width="8.83203125" style="141" customWidth="1"/>
    <col min="13838" max="14080" width="11.5" style="141"/>
    <col min="14081" max="14081" width="3.83203125" style="141" customWidth="1"/>
    <col min="14082" max="14085" width="9.83203125" style="141" customWidth="1"/>
    <col min="14086" max="14086" width="7.1640625" style="141" customWidth="1"/>
    <col min="14087" max="14087" width="0" style="141" hidden="1" customWidth="1"/>
    <col min="14088" max="14093" width="8.83203125" style="141" customWidth="1"/>
    <col min="14094" max="14336" width="11.5" style="141"/>
    <col min="14337" max="14337" width="3.83203125" style="141" customWidth="1"/>
    <col min="14338" max="14341" width="9.83203125" style="141" customWidth="1"/>
    <col min="14342" max="14342" width="7.1640625" style="141" customWidth="1"/>
    <col min="14343" max="14343" width="0" style="141" hidden="1" customWidth="1"/>
    <col min="14344" max="14349" width="8.83203125" style="141" customWidth="1"/>
    <col min="14350" max="14592" width="11.5" style="141"/>
    <col min="14593" max="14593" width="3.83203125" style="141" customWidth="1"/>
    <col min="14594" max="14597" width="9.83203125" style="141" customWidth="1"/>
    <col min="14598" max="14598" width="7.1640625" style="141" customWidth="1"/>
    <col min="14599" max="14599" width="0" style="141" hidden="1" customWidth="1"/>
    <col min="14600" max="14605" width="8.83203125" style="141" customWidth="1"/>
    <col min="14606" max="14848" width="11.5" style="141"/>
    <col min="14849" max="14849" width="3.83203125" style="141" customWidth="1"/>
    <col min="14850" max="14853" width="9.83203125" style="141" customWidth="1"/>
    <col min="14854" max="14854" width="7.1640625" style="141" customWidth="1"/>
    <col min="14855" max="14855" width="0" style="141" hidden="1" customWidth="1"/>
    <col min="14856" max="14861" width="8.83203125" style="141" customWidth="1"/>
    <col min="14862" max="15104" width="11.5" style="141"/>
    <col min="15105" max="15105" width="3.83203125" style="141" customWidth="1"/>
    <col min="15106" max="15109" width="9.83203125" style="141" customWidth="1"/>
    <col min="15110" max="15110" width="7.1640625" style="141" customWidth="1"/>
    <col min="15111" max="15111" width="0" style="141" hidden="1" customWidth="1"/>
    <col min="15112" max="15117" width="8.83203125" style="141" customWidth="1"/>
    <col min="15118" max="15360" width="11.5" style="141"/>
    <col min="15361" max="15361" width="3.83203125" style="141" customWidth="1"/>
    <col min="15362" max="15365" width="9.83203125" style="141" customWidth="1"/>
    <col min="15366" max="15366" width="7.1640625" style="141" customWidth="1"/>
    <col min="15367" max="15367" width="0" style="141" hidden="1" customWidth="1"/>
    <col min="15368" max="15373" width="8.83203125" style="141" customWidth="1"/>
    <col min="15374" max="15616" width="11.5" style="141"/>
    <col min="15617" max="15617" width="3.83203125" style="141" customWidth="1"/>
    <col min="15618" max="15621" width="9.83203125" style="141" customWidth="1"/>
    <col min="15622" max="15622" width="7.1640625" style="141" customWidth="1"/>
    <col min="15623" max="15623" width="0" style="141" hidden="1" customWidth="1"/>
    <col min="15624" max="15629" width="8.83203125" style="141" customWidth="1"/>
    <col min="15630" max="15872" width="11.5" style="141"/>
    <col min="15873" max="15873" width="3.83203125" style="141" customWidth="1"/>
    <col min="15874" max="15877" width="9.83203125" style="141" customWidth="1"/>
    <col min="15878" max="15878" width="7.1640625" style="141" customWidth="1"/>
    <col min="15879" max="15879" width="0" style="141" hidden="1" customWidth="1"/>
    <col min="15880" max="15885" width="8.83203125" style="141" customWidth="1"/>
    <col min="15886" max="16128" width="11.5" style="141"/>
    <col min="16129" max="16129" width="3.83203125" style="141" customWidth="1"/>
    <col min="16130" max="16133" width="9.83203125" style="141" customWidth="1"/>
    <col min="16134" max="16134" width="7.1640625" style="141" customWidth="1"/>
    <col min="16135" max="16135" width="0" style="141" hidden="1" customWidth="1"/>
    <col min="16136" max="16141" width="8.83203125" style="141" customWidth="1"/>
    <col min="16142" max="16384" width="11.5" style="141"/>
  </cols>
  <sheetData>
    <row r="1" spans="1:13" ht="30" customHeight="1" thickBot="1">
      <c r="A1" s="1802" t="s">
        <v>569</v>
      </c>
      <c r="B1" s="1802"/>
      <c r="C1" s="1802"/>
      <c r="D1" s="1802"/>
      <c r="E1" s="1802"/>
      <c r="F1" s="1802"/>
      <c r="G1" s="1802"/>
      <c r="H1" s="1802"/>
      <c r="I1" s="1802"/>
      <c r="J1" s="1802"/>
      <c r="K1" s="1802"/>
      <c r="L1" s="1802"/>
      <c r="M1" s="1802"/>
    </row>
    <row r="2" spans="1:13" s="225" customFormat="1" ht="33" customHeight="1">
      <c r="A2" s="1803" t="s">
        <v>294</v>
      </c>
      <c r="B2" s="1841" t="s">
        <v>570</v>
      </c>
      <c r="C2" s="1842"/>
      <c r="D2" s="1842"/>
      <c r="E2" s="1842"/>
      <c r="F2" s="1842"/>
      <c r="G2" s="1843"/>
      <c r="H2" s="1841" t="s">
        <v>571</v>
      </c>
      <c r="I2" s="1843"/>
      <c r="J2" s="1847" t="s">
        <v>572</v>
      </c>
      <c r="K2" s="1848"/>
      <c r="L2" s="1841" t="s">
        <v>573</v>
      </c>
      <c r="M2" s="1843"/>
    </row>
    <row r="3" spans="1:13" ht="42" customHeight="1" thickBot="1">
      <c r="A3" s="1804"/>
      <c r="B3" s="1844"/>
      <c r="C3" s="1845"/>
      <c r="D3" s="1845"/>
      <c r="E3" s="1845"/>
      <c r="F3" s="1845"/>
      <c r="G3" s="1846"/>
      <c r="H3" s="1844"/>
      <c r="I3" s="1846"/>
      <c r="J3" s="1849"/>
      <c r="K3" s="1850"/>
      <c r="L3" s="1844"/>
      <c r="M3" s="1846"/>
    </row>
    <row r="4" spans="1:13" ht="50.1" customHeight="1">
      <c r="A4" s="492" t="s">
        <v>777</v>
      </c>
      <c r="B4" s="1832" t="s">
        <v>1611</v>
      </c>
      <c r="C4" s="1799"/>
      <c r="D4" s="1799"/>
      <c r="E4" s="1799"/>
      <c r="F4" s="1799"/>
      <c r="G4" s="1800"/>
      <c r="H4" s="1851">
        <v>10000</v>
      </c>
      <c r="I4" s="1852"/>
      <c r="J4" s="1853">
        <v>0</v>
      </c>
      <c r="K4" s="1854"/>
      <c r="L4" s="1855">
        <v>10000</v>
      </c>
      <c r="M4" s="1856"/>
    </row>
    <row r="5" spans="1:13" ht="50.1" customHeight="1">
      <c r="A5" s="492" t="s">
        <v>778</v>
      </c>
      <c r="B5" s="1832" t="s">
        <v>1612</v>
      </c>
      <c r="C5" s="1799"/>
      <c r="D5" s="1799"/>
      <c r="E5" s="1799"/>
      <c r="F5" s="1799"/>
      <c r="G5" s="1800"/>
      <c r="H5" s="1851">
        <v>10000</v>
      </c>
      <c r="I5" s="1852"/>
      <c r="J5" s="1853">
        <v>0</v>
      </c>
      <c r="K5" s="1854"/>
      <c r="L5" s="1855">
        <v>10000</v>
      </c>
      <c r="M5" s="1856"/>
    </row>
    <row r="6" spans="1:13" ht="50.1" customHeight="1">
      <c r="A6" s="492"/>
      <c r="B6" s="1832"/>
      <c r="C6" s="1799"/>
      <c r="D6" s="1799"/>
      <c r="E6" s="1799"/>
      <c r="F6" s="1799"/>
      <c r="G6" s="1800"/>
      <c r="H6" s="1851"/>
      <c r="I6" s="1852"/>
      <c r="J6" s="1853"/>
      <c r="K6" s="1854"/>
      <c r="L6" s="1855"/>
      <c r="M6" s="1856"/>
    </row>
    <row r="7" spans="1:13" ht="50.1" customHeight="1">
      <c r="A7" s="492"/>
      <c r="B7" s="1832"/>
      <c r="C7" s="1799"/>
      <c r="D7" s="1799"/>
      <c r="E7" s="1799"/>
      <c r="F7" s="1799"/>
      <c r="G7" s="1800"/>
      <c r="H7" s="1851"/>
      <c r="I7" s="1852"/>
      <c r="J7" s="1853"/>
      <c r="K7" s="1854"/>
      <c r="L7" s="1855"/>
      <c r="M7" s="1856"/>
    </row>
    <row r="8" spans="1:13" ht="50.1" customHeight="1">
      <c r="A8" s="492"/>
      <c r="B8" s="1832"/>
      <c r="C8" s="1799"/>
      <c r="D8" s="1799"/>
      <c r="E8" s="1799"/>
      <c r="F8" s="1799"/>
      <c r="G8" s="1800"/>
      <c r="H8" s="1851"/>
      <c r="I8" s="1852"/>
      <c r="J8" s="1853"/>
      <c r="K8" s="1854"/>
      <c r="L8" s="1855"/>
      <c r="M8" s="1856"/>
    </row>
    <row r="9" spans="1:13" ht="50.1" customHeight="1">
      <c r="A9" s="492"/>
      <c r="B9" s="1832"/>
      <c r="C9" s="1799"/>
      <c r="D9" s="1799"/>
      <c r="E9" s="1799"/>
      <c r="F9" s="1799"/>
      <c r="G9" s="1800"/>
      <c r="H9" s="1853"/>
      <c r="I9" s="1854"/>
      <c r="J9" s="1853"/>
      <c r="K9" s="1854"/>
      <c r="L9" s="1855"/>
      <c r="M9" s="1856"/>
    </row>
    <row r="10" spans="1:13" ht="50.1" customHeight="1">
      <c r="A10" s="492"/>
      <c r="B10" s="1832"/>
      <c r="C10" s="1799"/>
      <c r="D10" s="1799"/>
      <c r="E10" s="1799"/>
      <c r="F10" s="1799"/>
      <c r="G10" s="1800"/>
      <c r="H10" s="1853"/>
      <c r="I10" s="1854"/>
      <c r="J10" s="1853"/>
      <c r="K10" s="1854"/>
      <c r="L10" s="1855"/>
      <c r="M10" s="1854"/>
    </row>
    <row r="11" spans="1:13" ht="50.1" customHeight="1">
      <c r="A11" s="492"/>
      <c r="B11" s="1833"/>
      <c r="C11" s="1834"/>
      <c r="D11" s="1834"/>
      <c r="E11" s="1834"/>
      <c r="F11" s="1834"/>
      <c r="G11" s="1835"/>
      <c r="H11" s="1853"/>
      <c r="I11" s="1854"/>
      <c r="J11" s="1853"/>
      <c r="K11" s="1854"/>
      <c r="L11" s="1855"/>
      <c r="M11" s="1854"/>
    </row>
    <row r="12" spans="1:13" ht="50.1" customHeight="1" thickBot="1">
      <c r="A12" s="492"/>
      <c r="B12" s="1833"/>
      <c r="C12" s="1834"/>
      <c r="D12" s="1834"/>
      <c r="E12" s="1834"/>
      <c r="F12" s="1834"/>
      <c r="G12" s="1835"/>
      <c r="H12" s="1853"/>
      <c r="I12" s="1854"/>
      <c r="J12" s="1853"/>
      <c r="K12" s="1854"/>
      <c r="L12" s="1855"/>
      <c r="M12" s="1854"/>
    </row>
    <row r="13" spans="1:13" ht="15" thickBot="1">
      <c r="A13" s="1857"/>
      <c r="B13" s="1858"/>
      <c r="C13" s="1858"/>
      <c r="D13" s="1858"/>
      <c r="E13" s="1858"/>
      <c r="F13" s="1858"/>
      <c r="G13" s="1859"/>
      <c r="H13" s="1860">
        <v>20000</v>
      </c>
      <c r="I13" s="1861"/>
      <c r="J13" s="1862"/>
      <c r="K13" s="1863"/>
      <c r="L13" s="1860">
        <v>20000</v>
      </c>
      <c r="M13" s="1861"/>
    </row>
  </sheetData>
  <mergeCells count="46">
    <mergeCell ref="B12:G12"/>
    <mergeCell ref="H12:I12"/>
    <mergeCell ref="J12:K12"/>
    <mergeCell ref="L12:M12"/>
    <mergeCell ref="A13:G13"/>
    <mergeCell ref="H13:I13"/>
    <mergeCell ref="J13:K13"/>
    <mergeCell ref="L13:M13"/>
    <mergeCell ref="B10:G10"/>
    <mergeCell ref="H10:I10"/>
    <mergeCell ref="J10:K10"/>
    <mergeCell ref="L10:M10"/>
    <mergeCell ref="B11:G11"/>
    <mergeCell ref="H11:I11"/>
    <mergeCell ref="J11:K11"/>
    <mergeCell ref="L11:M11"/>
    <mergeCell ref="B8:G8"/>
    <mergeCell ref="H8:I8"/>
    <mergeCell ref="J8:K8"/>
    <mergeCell ref="L8:M8"/>
    <mergeCell ref="B9:G9"/>
    <mergeCell ref="H9:I9"/>
    <mergeCell ref="J9:K9"/>
    <mergeCell ref="L9:M9"/>
    <mergeCell ref="B6:G6"/>
    <mergeCell ref="H6:I6"/>
    <mergeCell ref="J6:K6"/>
    <mergeCell ref="L6:M6"/>
    <mergeCell ref="B7:G7"/>
    <mergeCell ref="H7:I7"/>
    <mergeCell ref="J7:K7"/>
    <mergeCell ref="L7:M7"/>
    <mergeCell ref="B4:G4"/>
    <mergeCell ref="H4:I4"/>
    <mergeCell ref="J4:K4"/>
    <mergeCell ref="L4:M4"/>
    <mergeCell ref="B5:G5"/>
    <mergeCell ref="H5:I5"/>
    <mergeCell ref="J5:K5"/>
    <mergeCell ref="L5:M5"/>
    <mergeCell ref="A1:M1"/>
    <mergeCell ref="A2:A3"/>
    <mergeCell ref="B2:G3"/>
    <mergeCell ref="H2:I3"/>
    <mergeCell ref="J2:K3"/>
    <mergeCell ref="L2:M3"/>
  </mergeCells>
  <printOptions horizontalCentered="1"/>
  <pageMargins left="0.5" right="0.5" top="0.5" bottom="0.5" header="0.25" footer="0.2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dimension ref="A1:S43"/>
  <sheetViews>
    <sheetView showZeros="0" topLeftCell="A7" workbookViewId="0">
      <selection activeCell="W8" sqref="W8"/>
    </sheetView>
  </sheetViews>
  <sheetFormatPr defaultColWidth="9.33203125" defaultRowHeight="12.75"/>
  <cols>
    <col min="1" max="1" width="3.33203125" style="261" customWidth="1"/>
    <col min="2" max="2" width="3.5" style="261" customWidth="1"/>
    <col min="3" max="3" width="3.6640625" style="261" customWidth="1"/>
    <col min="4" max="4" width="15.1640625" style="261" customWidth="1"/>
    <col min="5" max="5" width="4.83203125" style="261" customWidth="1"/>
    <col min="6" max="6" width="4.6640625" style="261" customWidth="1"/>
    <col min="7" max="7" width="5.6640625" style="261" customWidth="1"/>
    <col min="8" max="8" width="3.83203125" style="261" customWidth="1"/>
    <col min="9" max="11" width="4.83203125" style="261" customWidth="1"/>
    <col min="12" max="12" width="8.1640625" style="261" customWidth="1"/>
    <col min="13" max="13" width="4.33203125" style="261" customWidth="1"/>
    <col min="14" max="14" width="4.83203125" style="261" customWidth="1"/>
    <col min="15" max="15" width="3.83203125" style="261" customWidth="1"/>
    <col min="16" max="16" width="4.5" style="261" customWidth="1"/>
    <col min="17" max="18" width="3.83203125" style="261" customWidth="1"/>
    <col min="19" max="19" width="22.5" style="261" customWidth="1"/>
    <col min="20" max="256" width="11.5" style="261"/>
    <col min="257" max="257" width="3.33203125" style="261" customWidth="1"/>
    <col min="258" max="258" width="3.5" style="261" customWidth="1"/>
    <col min="259" max="259" width="3.6640625" style="261" customWidth="1"/>
    <col min="260" max="260" width="20.83203125" style="261" customWidth="1"/>
    <col min="261" max="261" width="4.5" style="261" customWidth="1"/>
    <col min="262" max="262" width="5.33203125" style="261" customWidth="1"/>
    <col min="263" max="263" width="5.6640625" style="261" customWidth="1"/>
    <col min="264" max="264" width="3.83203125" style="261" customWidth="1"/>
    <col min="265" max="268" width="4.83203125" style="261" customWidth="1"/>
    <col min="269" max="269" width="4.33203125" style="261" customWidth="1"/>
    <col min="270" max="270" width="6" style="261" customWidth="1"/>
    <col min="271" max="274" width="3.83203125" style="261" customWidth="1"/>
    <col min="275" max="275" width="24.6640625" style="261" customWidth="1"/>
    <col min="276" max="512" width="11.5" style="261"/>
    <col min="513" max="513" width="3.33203125" style="261" customWidth="1"/>
    <col min="514" max="514" width="3.5" style="261" customWidth="1"/>
    <col min="515" max="515" width="3.6640625" style="261" customWidth="1"/>
    <col min="516" max="516" width="20.83203125" style="261" customWidth="1"/>
    <col min="517" max="517" width="4.5" style="261" customWidth="1"/>
    <col min="518" max="518" width="5.33203125" style="261" customWidth="1"/>
    <col min="519" max="519" width="5.6640625" style="261" customWidth="1"/>
    <col min="520" max="520" width="3.83203125" style="261" customWidth="1"/>
    <col min="521" max="524" width="4.83203125" style="261" customWidth="1"/>
    <col min="525" max="525" width="4.33203125" style="261" customWidth="1"/>
    <col min="526" max="526" width="6" style="261" customWidth="1"/>
    <col min="527" max="530" width="3.83203125" style="261" customWidth="1"/>
    <col min="531" max="531" width="24.6640625" style="261" customWidth="1"/>
    <col min="532" max="768" width="11.5" style="261"/>
    <col min="769" max="769" width="3.33203125" style="261" customWidth="1"/>
    <col min="770" max="770" width="3.5" style="261" customWidth="1"/>
    <col min="771" max="771" width="3.6640625" style="261" customWidth="1"/>
    <col min="772" max="772" width="20.83203125" style="261" customWidth="1"/>
    <col min="773" max="773" width="4.5" style="261" customWidth="1"/>
    <col min="774" max="774" width="5.33203125" style="261" customWidth="1"/>
    <col min="775" max="775" width="5.6640625" style="261" customWidth="1"/>
    <col min="776" max="776" width="3.83203125" style="261" customWidth="1"/>
    <col min="777" max="780" width="4.83203125" style="261" customWidth="1"/>
    <col min="781" max="781" width="4.33203125" style="261" customWidth="1"/>
    <col min="782" max="782" width="6" style="261" customWidth="1"/>
    <col min="783" max="786" width="3.83203125" style="261" customWidth="1"/>
    <col min="787" max="787" width="24.6640625" style="261" customWidth="1"/>
    <col min="788" max="1024" width="9.33203125" style="261"/>
    <col min="1025" max="1025" width="3.33203125" style="261" customWidth="1"/>
    <col min="1026" max="1026" width="3.5" style="261" customWidth="1"/>
    <col min="1027" max="1027" width="3.6640625" style="261" customWidth="1"/>
    <col min="1028" max="1028" width="20.83203125" style="261" customWidth="1"/>
    <col min="1029" max="1029" width="4.5" style="261" customWidth="1"/>
    <col min="1030" max="1030" width="5.33203125" style="261" customWidth="1"/>
    <col min="1031" max="1031" width="5.6640625" style="261" customWidth="1"/>
    <col min="1032" max="1032" width="3.83203125" style="261" customWidth="1"/>
    <col min="1033" max="1036" width="4.83203125" style="261" customWidth="1"/>
    <col min="1037" max="1037" width="4.33203125" style="261" customWidth="1"/>
    <col min="1038" max="1038" width="6" style="261" customWidth="1"/>
    <col min="1039" max="1042" width="3.83203125" style="261" customWidth="1"/>
    <col min="1043" max="1043" width="24.6640625" style="261" customWidth="1"/>
    <col min="1044" max="1280" width="11.5" style="261"/>
    <col min="1281" max="1281" width="3.33203125" style="261" customWidth="1"/>
    <col min="1282" max="1282" width="3.5" style="261" customWidth="1"/>
    <col min="1283" max="1283" width="3.6640625" style="261" customWidth="1"/>
    <col min="1284" max="1284" width="20.83203125" style="261" customWidth="1"/>
    <col min="1285" max="1285" width="4.5" style="261" customWidth="1"/>
    <col min="1286" max="1286" width="5.33203125" style="261" customWidth="1"/>
    <col min="1287" max="1287" width="5.6640625" style="261" customWidth="1"/>
    <col min="1288" max="1288" width="3.83203125" style="261" customWidth="1"/>
    <col min="1289" max="1292" width="4.83203125" style="261" customWidth="1"/>
    <col min="1293" max="1293" width="4.33203125" style="261" customWidth="1"/>
    <col min="1294" max="1294" width="6" style="261" customWidth="1"/>
    <col min="1295" max="1298" width="3.83203125" style="261" customWidth="1"/>
    <col min="1299" max="1299" width="24.6640625" style="261" customWidth="1"/>
    <col min="1300" max="1536" width="11.5" style="261"/>
    <col min="1537" max="1537" width="3.33203125" style="261" customWidth="1"/>
    <col min="1538" max="1538" width="3.5" style="261" customWidth="1"/>
    <col min="1539" max="1539" width="3.6640625" style="261" customWidth="1"/>
    <col min="1540" max="1540" width="20.83203125" style="261" customWidth="1"/>
    <col min="1541" max="1541" width="4.5" style="261" customWidth="1"/>
    <col min="1542" max="1542" width="5.33203125" style="261" customWidth="1"/>
    <col min="1543" max="1543" width="5.6640625" style="261" customWidth="1"/>
    <col min="1544" max="1544" width="3.83203125" style="261" customWidth="1"/>
    <col min="1545" max="1548" width="4.83203125" style="261" customWidth="1"/>
    <col min="1549" max="1549" width="4.33203125" style="261" customWidth="1"/>
    <col min="1550" max="1550" width="6" style="261" customWidth="1"/>
    <col min="1551" max="1554" width="3.83203125" style="261" customWidth="1"/>
    <col min="1555" max="1555" width="24.6640625" style="261" customWidth="1"/>
    <col min="1556" max="1792" width="11.5" style="261"/>
    <col min="1793" max="1793" width="3.33203125" style="261" customWidth="1"/>
    <col min="1794" max="1794" width="3.5" style="261" customWidth="1"/>
    <col min="1795" max="1795" width="3.6640625" style="261" customWidth="1"/>
    <col min="1796" max="1796" width="20.83203125" style="261" customWidth="1"/>
    <col min="1797" max="1797" width="4.5" style="261" customWidth="1"/>
    <col min="1798" max="1798" width="5.33203125" style="261" customWidth="1"/>
    <col min="1799" max="1799" width="5.6640625" style="261" customWidth="1"/>
    <col min="1800" max="1800" width="3.83203125" style="261" customWidth="1"/>
    <col min="1801" max="1804" width="4.83203125" style="261" customWidth="1"/>
    <col min="1805" max="1805" width="4.33203125" style="261" customWidth="1"/>
    <col min="1806" max="1806" width="6" style="261" customWidth="1"/>
    <col min="1807" max="1810" width="3.83203125" style="261" customWidth="1"/>
    <col min="1811" max="1811" width="24.6640625" style="261" customWidth="1"/>
    <col min="1812" max="2048" width="9.33203125" style="261"/>
    <col min="2049" max="2049" width="3.33203125" style="261" customWidth="1"/>
    <col min="2050" max="2050" width="3.5" style="261" customWidth="1"/>
    <col min="2051" max="2051" width="3.6640625" style="261" customWidth="1"/>
    <col min="2052" max="2052" width="20.83203125" style="261" customWidth="1"/>
    <col min="2053" max="2053" width="4.5" style="261" customWidth="1"/>
    <col min="2054" max="2054" width="5.33203125" style="261" customWidth="1"/>
    <col min="2055" max="2055" width="5.6640625" style="261" customWidth="1"/>
    <col min="2056" max="2056" width="3.83203125" style="261" customWidth="1"/>
    <col min="2057" max="2060" width="4.83203125" style="261" customWidth="1"/>
    <col min="2061" max="2061" width="4.33203125" style="261" customWidth="1"/>
    <col min="2062" max="2062" width="6" style="261" customWidth="1"/>
    <col min="2063" max="2066" width="3.83203125" style="261" customWidth="1"/>
    <col min="2067" max="2067" width="24.6640625" style="261" customWidth="1"/>
    <col min="2068" max="2304" width="11.5" style="261"/>
    <col min="2305" max="2305" width="3.33203125" style="261" customWidth="1"/>
    <col min="2306" max="2306" width="3.5" style="261" customWidth="1"/>
    <col min="2307" max="2307" width="3.6640625" style="261" customWidth="1"/>
    <col min="2308" max="2308" width="20.83203125" style="261" customWidth="1"/>
    <col min="2309" max="2309" width="4.5" style="261" customWidth="1"/>
    <col min="2310" max="2310" width="5.33203125" style="261" customWidth="1"/>
    <col min="2311" max="2311" width="5.6640625" style="261" customWidth="1"/>
    <col min="2312" max="2312" width="3.83203125" style="261" customWidth="1"/>
    <col min="2313" max="2316" width="4.83203125" style="261" customWidth="1"/>
    <col min="2317" max="2317" width="4.33203125" style="261" customWidth="1"/>
    <col min="2318" max="2318" width="6" style="261" customWidth="1"/>
    <col min="2319" max="2322" width="3.83203125" style="261" customWidth="1"/>
    <col min="2323" max="2323" width="24.6640625" style="261" customWidth="1"/>
    <col min="2324" max="2560" width="11.5" style="261"/>
    <col min="2561" max="2561" width="3.33203125" style="261" customWidth="1"/>
    <col min="2562" max="2562" width="3.5" style="261" customWidth="1"/>
    <col min="2563" max="2563" width="3.6640625" style="261" customWidth="1"/>
    <col min="2564" max="2564" width="20.83203125" style="261" customWidth="1"/>
    <col min="2565" max="2565" width="4.5" style="261" customWidth="1"/>
    <col min="2566" max="2566" width="5.33203125" style="261" customWidth="1"/>
    <col min="2567" max="2567" width="5.6640625" style="261" customWidth="1"/>
    <col min="2568" max="2568" width="3.83203125" style="261" customWidth="1"/>
    <col min="2569" max="2572" width="4.83203125" style="261" customWidth="1"/>
    <col min="2573" max="2573" width="4.33203125" style="261" customWidth="1"/>
    <col min="2574" max="2574" width="6" style="261" customWidth="1"/>
    <col min="2575" max="2578" width="3.83203125" style="261" customWidth="1"/>
    <col min="2579" max="2579" width="24.6640625" style="261" customWidth="1"/>
    <col min="2580" max="2816" width="11.5" style="261"/>
    <col min="2817" max="2817" width="3.33203125" style="261" customWidth="1"/>
    <col min="2818" max="2818" width="3.5" style="261" customWidth="1"/>
    <col min="2819" max="2819" width="3.6640625" style="261" customWidth="1"/>
    <col min="2820" max="2820" width="20.83203125" style="261" customWidth="1"/>
    <col min="2821" max="2821" width="4.5" style="261" customWidth="1"/>
    <col min="2822" max="2822" width="5.33203125" style="261" customWidth="1"/>
    <col min="2823" max="2823" width="5.6640625" style="261" customWidth="1"/>
    <col min="2824" max="2824" width="3.83203125" style="261" customWidth="1"/>
    <col min="2825" max="2828" width="4.83203125" style="261" customWidth="1"/>
    <col min="2829" max="2829" width="4.33203125" style="261" customWidth="1"/>
    <col min="2830" max="2830" width="6" style="261" customWidth="1"/>
    <col min="2831" max="2834" width="3.83203125" style="261" customWidth="1"/>
    <col min="2835" max="2835" width="24.6640625" style="261" customWidth="1"/>
    <col min="2836" max="3072" width="9.33203125" style="261"/>
    <col min="3073" max="3073" width="3.33203125" style="261" customWidth="1"/>
    <col min="3074" max="3074" width="3.5" style="261" customWidth="1"/>
    <col min="3075" max="3075" width="3.6640625" style="261" customWidth="1"/>
    <col min="3076" max="3076" width="20.83203125" style="261" customWidth="1"/>
    <col min="3077" max="3077" width="4.5" style="261" customWidth="1"/>
    <col min="3078" max="3078" width="5.33203125" style="261" customWidth="1"/>
    <col min="3079" max="3079" width="5.6640625" style="261" customWidth="1"/>
    <col min="3080" max="3080" width="3.83203125" style="261" customWidth="1"/>
    <col min="3081" max="3084" width="4.83203125" style="261" customWidth="1"/>
    <col min="3085" max="3085" width="4.33203125" style="261" customWidth="1"/>
    <col min="3086" max="3086" width="6" style="261" customWidth="1"/>
    <col min="3087" max="3090" width="3.83203125" style="261" customWidth="1"/>
    <col min="3091" max="3091" width="24.6640625" style="261" customWidth="1"/>
    <col min="3092" max="3328" width="11.5" style="261"/>
    <col min="3329" max="3329" width="3.33203125" style="261" customWidth="1"/>
    <col min="3330" max="3330" width="3.5" style="261" customWidth="1"/>
    <col min="3331" max="3331" width="3.6640625" style="261" customWidth="1"/>
    <col min="3332" max="3332" width="20.83203125" style="261" customWidth="1"/>
    <col min="3333" max="3333" width="4.5" style="261" customWidth="1"/>
    <col min="3334" max="3334" width="5.33203125" style="261" customWidth="1"/>
    <col min="3335" max="3335" width="5.6640625" style="261" customWidth="1"/>
    <col min="3336" max="3336" width="3.83203125" style="261" customWidth="1"/>
    <col min="3337" max="3340" width="4.83203125" style="261" customWidth="1"/>
    <col min="3341" max="3341" width="4.33203125" style="261" customWidth="1"/>
    <col min="3342" max="3342" width="6" style="261" customWidth="1"/>
    <col min="3343" max="3346" width="3.83203125" style="261" customWidth="1"/>
    <col min="3347" max="3347" width="24.6640625" style="261" customWidth="1"/>
    <col min="3348" max="3584" width="11.5" style="261"/>
    <col min="3585" max="3585" width="3.33203125" style="261" customWidth="1"/>
    <col min="3586" max="3586" width="3.5" style="261" customWidth="1"/>
    <col min="3587" max="3587" width="3.6640625" style="261" customWidth="1"/>
    <col min="3588" max="3588" width="20.83203125" style="261" customWidth="1"/>
    <col min="3589" max="3589" width="4.5" style="261" customWidth="1"/>
    <col min="3590" max="3590" width="5.33203125" style="261" customWidth="1"/>
    <col min="3591" max="3591" width="5.6640625" style="261" customWidth="1"/>
    <col min="3592" max="3592" width="3.83203125" style="261" customWidth="1"/>
    <col min="3593" max="3596" width="4.83203125" style="261" customWidth="1"/>
    <col min="3597" max="3597" width="4.33203125" style="261" customWidth="1"/>
    <col min="3598" max="3598" width="6" style="261" customWidth="1"/>
    <col min="3599" max="3602" width="3.83203125" style="261" customWidth="1"/>
    <col min="3603" max="3603" width="24.6640625" style="261" customWidth="1"/>
    <col min="3604" max="3840" width="11.5" style="261"/>
    <col min="3841" max="3841" width="3.33203125" style="261" customWidth="1"/>
    <col min="3842" max="3842" width="3.5" style="261" customWidth="1"/>
    <col min="3843" max="3843" width="3.6640625" style="261" customWidth="1"/>
    <col min="3844" max="3844" width="20.83203125" style="261" customWidth="1"/>
    <col min="3845" max="3845" width="4.5" style="261" customWidth="1"/>
    <col min="3846" max="3846" width="5.33203125" style="261" customWidth="1"/>
    <col min="3847" max="3847" width="5.6640625" style="261" customWidth="1"/>
    <col min="3848" max="3848" width="3.83203125" style="261" customWidth="1"/>
    <col min="3849" max="3852" width="4.83203125" style="261" customWidth="1"/>
    <col min="3853" max="3853" width="4.33203125" style="261" customWidth="1"/>
    <col min="3854" max="3854" width="6" style="261" customWidth="1"/>
    <col min="3855" max="3858" width="3.83203125" style="261" customWidth="1"/>
    <col min="3859" max="3859" width="24.6640625" style="261" customWidth="1"/>
    <col min="3860" max="4096" width="9.33203125" style="261"/>
    <col min="4097" max="4097" width="3.33203125" style="261" customWidth="1"/>
    <col min="4098" max="4098" width="3.5" style="261" customWidth="1"/>
    <col min="4099" max="4099" width="3.6640625" style="261" customWidth="1"/>
    <col min="4100" max="4100" width="20.83203125" style="261" customWidth="1"/>
    <col min="4101" max="4101" width="4.5" style="261" customWidth="1"/>
    <col min="4102" max="4102" width="5.33203125" style="261" customWidth="1"/>
    <col min="4103" max="4103" width="5.6640625" style="261" customWidth="1"/>
    <col min="4104" max="4104" width="3.83203125" style="261" customWidth="1"/>
    <col min="4105" max="4108" width="4.83203125" style="261" customWidth="1"/>
    <col min="4109" max="4109" width="4.33203125" style="261" customWidth="1"/>
    <col min="4110" max="4110" width="6" style="261" customWidth="1"/>
    <col min="4111" max="4114" width="3.83203125" style="261" customWidth="1"/>
    <col min="4115" max="4115" width="24.6640625" style="261" customWidth="1"/>
    <col min="4116" max="4352" width="11.5" style="261"/>
    <col min="4353" max="4353" width="3.33203125" style="261" customWidth="1"/>
    <col min="4354" max="4354" width="3.5" style="261" customWidth="1"/>
    <col min="4355" max="4355" width="3.6640625" style="261" customWidth="1"/>
    <col min="4356" max="4356" width="20.83203125" style="261" customWidth="1"/>
    <col min="4357" max="4357" width="4.5" style="261" customWidth="1"/>
    <col min="4358" max="4358" width="5.33203125" style="261" customWidth="1"/>
    <col min="4359" max="4359" width="5.6640625" style="261" customWidth="1"/>
    <col min="4360" max="4360" width="3.83203125" style="261" customWidth="1"/>
    <col min="4361" max="4364" width="4.83203125" style="261" customWidth="1"/>
    <col min="4365" max="4365" width="4.33203125" style="261" customWidth="1"/>
    <col min="4366" max="4366" width="6" style="261" customWidth="1"/>
    <col min="4367" max="4370" width="3.83203125" style="261" customWidth="1"/>
    <col min="4371" max="4371" width="24.6640625" style="261" customWidth="1"/>
    <col min="4372" max="4608" width="11.5" style="261"/>
    <col min="4609" max="4609" width="3.33203125" style="261" customWidth="1"/>
    <col min="4610" max="4610" width="3.5" style="261" customWidth="1"/>
    <col min="4611" max="4611" width="3.6640625" style="261" customWidth="1"/>
    <col min="4612" max="4612" width="20.83203125" style="261" customWidth="1"/>
    <col min="4613" max="4613" width="4.5" style="261" customWidth="1"/>
    <col min="4614" max="4614" width="5.33203125" style="261" customWidth="1"/>
    <col min="4615" max="4615" width="5.6640625" style="261" customWidth="1"/>
    <col min="4616" max="4616" width="3.83203125" style="261" customWidth="1"/>
    <col min="4617" max="4620" width="4.83203125" style="261" customWidth="1"/>
    <col min="4621" max="4621" width="4.33203125" style="261" customWidth="1"/>
    <col min="4622" max="4622" width="6" style="261" customWidth="1"/>
    <col min="4623" max="4626" width="3.83203125" style="261" customWidth="1"/>
    <col min="4627" max="4627" width="24.6640625" style="261" customWidth="1"/>
    <col min="4628" max="4864" width="11.5" style="261"/>
    <col min="4865" max="4865" width="3.33203125" style="261" customWidth="1"/>
    <col min="4866" max="4866" width="3.5" style="261" customWidth="1"/>
    <col min="4867" max="4867" width="3.6640625" style="261" customWidth="1"/>
    <col min="4868" max="4868" width="20.83203125" style="261" customWidth="1"/>
    <col min="4869" max="4869" width="4.5" style="261" customWidth="1"/>
    <col min="4870" max="4870" width="5.33203125" style="261" customWidth="1"/>
    <col min="4871" max="4871" width="5.6640625" style="261" customWidth="1"/>
    <col min="4872" max="4872" width="3.83203125" style="261" customWidth="1"/>
    <col min="4873" max="4876" width="4.83203125" style="261" customWidth="1"/>
    <col min="4877" max="4877" width="4.33203125" style="261" customWidth="1"/>
    <col min="4878" max="4878" width="6" style="261" customWidth="1"/>
    <col min="4879" max="4882" width="3.83203125" style="261" customWidth="1"/>
    <col min="4883" max="4883" width="24.6640625" style="261" customWidth="1"/>
    <col min="4884" max="5120" width="9.33203125" style="261"/>
    <col min="5121" max="5121" width="3.33203125" style="261" customWidth="1"/>
    <col min="5122" max="5122" width="3.5" style="261" customWidth="1"/>
    <col min="5123" max="5123" width="3.6640625" style="261" customWidth="1"/>
    <col min="5124" max="5124" width="20.83203125" style="261" customWidth="1"/>
    <col min="5125" max="5125" width="4.5" style="261" customWidth="1"/>
    <col min="5126" max="5126" width="5.33203125" style="261" customWidth="1"/>
    <col min="5127" max="5127" width="5.6640625" style="261" customWidth="1"/>
    <col min="5128" max="5128" width="3.83203125" style="261" customWidth="1"/>
    <col min="5129" max="5132" width="4.83203125" style="261" customWidth="1"/>
    <col min="5133" max="5133" width="4.33203125" style="261" customWidth="1"/>
    <col min="5134" max="5134" width="6" style="261" customWidth="1"/>
    <col min="5135" max="5138" width="3.83203125" style="261" customWidth="1"/>
    <col min="5139" max="5139" width="24.6640625" style="261" customWidth="1"/>
    <col min="5140" max="5376" width="11.5" style="261"/>
    <col min="5377" max="5377" width="3.33203125" style="261" customWidth="1"/>
    <col min="5378" max="5378" width="3.5" style="261" customWidth="1"/>
    <col min="5379" max="5379" width="3.6640625" style="261" customWidth="1"/>
    <col min="5380" max="5380" width="20.83203125" style="261" customWidth="1"/>
    <col min="5381" max="5381" width="4.5" style="261" customWidth="1"/>
    <col min="5382" max="5382" width="5.33203125" style="261" customWidth="1"/>
    <col min="5383" max="5383" width="5.6640625" style="261" customWidth="1"/>
    <col min="5384" max="5384" width="3.83203125" style="261" customWidth="1"/>
    <col min="5385" max="5388" width="4.83203125" style="261" customWidth="1"/>
    <col min="5389" max="5389" width="4.33203125" style="261" customWidth="1"/>
    <col min="5390" max="5390" width="6" style="261" customWidth="1"/>
    <col min="5391" max="5394" width="3.83203125" style="261" customWidth="1"/>
    <col min="5395" max="5395" width="24.6640625" style="261" customWidth="1"/>
    <col min="5396" max="5632" width="11.5" style="261"/>
    <col min="5633" max="5633" width="3.33203125" style="261" customWidth="1"/>
    <col min="5634" max="5634" width="3.5" style="261" customWidth="1"/>
    <col min="5635" max="5635" width="3.6640625" style="261" customWidth="1"/>
    <col min="5636" max="5636" width="20.83203125" style="261" customWidth="1"/>
    <col min="5637" max="5637" width="4.5" style="261" customWidth="1"/>
    <col min="5638" max="5638" width="5.33203125" style="261" customWidth="1"/>
    <col min="5639" max="5639" width="5.6640625" style="261" customWidth="1"/>
    <col min="5640" max="5640" width="3.83203125" style="261" customWidth="1"/>
    <col min="5641" max="5644" width="4.83203125" style="261" customWidth="1"/>
    <col min="5645" max="5645" width="4.33203125" style="261" customWidth="1"/>
    <col min="5646" max="5646" width="6" style="261" customWidth="1"/>
    <col min="5647" max="5650" width="3.83203125" style="261" customWidth="1"/>
    <col min="5651" max="5651" width="24.6640625" style="261" customWidth="1"/>
    <col min="5652" max="5888" width="11.5" style="261"/>
    <col min="5889" max="5889" width="3.33203125" style="261" customWidth="1"/>
    <col min="5890" max="5890" width="3.5" style="261" customWidth="1"/>
    <col min="5891" max="5891" width="3.6640625" style="261" customWidth="1"/>
    <col min="5892" max="5892" width="20.83203125" style="261" customWidth="1"/>
    <col min="5893" max="5893" width="4.5" style="261" customWidth="1"/>
    <col min="5894" max="5894" width="5.33203125" style="261" customWidth="1"/>
    <col min="5895" max="5895" width="5.6640625" style="261" customWidth="1"/>
    <col min="5896" max="5896" width="3.83203125" style="261" customWidth="1"/>
    <col min="5897" max="5900" width="4.83203125" style="261" customWidth="1"/>
    <col min="5901" max="5901" width="4.33203125" style="261" customWidth="1"/>
    <col min="5902" max="5902" width="6" style="261" customWidth="1"/>
    <col min="5903" max="5906" width="3.83203125" style="261" customWidth="1"/>
    <col min="5907" max="5907" width="24.6640625" style="261" customWidth="1"/>
    <col min="5908" max="6144" width="9.33203125" style="261"/>
    <col min="6145" max="6145" width="3.33203125" style="261" customWidth="1"/>
    <col min="6146" max="6146" width="3.5" style="261" customWidth="1"/>
    <col min="6147" max="6147" width="3.6640625" style="261" customWidth="1"/>
    <col min="6148" max="6148" width="20.83203125" style="261" customWidth="1"/>
    <col min="6149" max="6149" width="4.5" style="261" customWidth="1"/>
    <col min="6150" max="6150" width="5.33203125" style="261" customWidth="1"/>
    <col min="6151" max="6151" width="5.6640625" style="261" customWidth="1"/>
    <col min="6152" max="6152" width="3.83203125" style="261" customWidth="1"/>
    <col min="6153" max="6156" width="4.83203125" style="261" customWidth="1"/>
    <col min="6157" max="6157" width="4.33203125" style="261" customWidth="1"/>
    <col min="6158" max="6158" width="6" style="261" customWidth="1"/>
    <col min="6159" max="6162" width="3.83203125" style="261" customWidth="1"/>
    <col min="6163" max="6163" width="24.6640625" style="261" customWidth="1"/>
    <col min="6164" max="6400" width="11.5" style="261"/>
    <col min="6401" max="6401" width="3.33203125" style="261" customWidth="1"/>
    <col min="6402" max="6402" width="3.5" style="261" customWidth="1"/>
    <col min="6403" max="6403" width="3.6640625" style="261" customWidth="1"/>
    <col min="6404" max="6404" width="20.83203125" style="261" customWidth="1"/>
    <col min="6405" max="6405" width="4.5" style="261" customWidth="1"/>
    <col min="6406" max="6406" width="5.33203125" style="261" customWidth="1"/>
    <col min="6407" max="6407" width="5.6640625" style="261" customWidth="1"/>
    <col min="6408" max="6408" width="3.83203125" style="261" customWidth="1"/>
    <col min="6409" max="6412" width="4.83203125" style="261" customWidth="1"/>
    <col min="6413" max="6413" width="4.33203125" style="261" customWidth="1"/>
    <col min="6414" max="6414" width="6" style="261" customWidth="1"/>
    <col min="6415" max="6418" width="3.83203125" style="261" customWidth="1"/>
    <col min="6419" max="6419" width="24.6640625" style="261" customWidth="1"/>
    <col min="6420" max="6656" width="11.5" style="261"/>
    <col min="6657" max="6657" width="3.33203125" style="261" customWidth="1"/>
    <col min="6658" max="6658" width="3.5" style="261" customWidth="1"/>
    <col min="6659" max="6659" width="3.6640625" style="261" customWidth="1"/>
    <col min="6660" max="6660" width="20.83203125" style="261" customWidth="1"/>
    <col min="6661" max="6661" width="4.5" style="261" customWidth="1"/>
    <col min="6662" max="6662" width="5.33203125" style="261" customWidth="1"/>
    <col min="6663" max="6663" width="5.6640625" style="261" customWidth="1"/>
    <col min="6664" max="6664" width="3.83203125" style="261" customWidth="1"/>
    <col min="6665" max="6668" width="4.83203125" style="261" customWidth="1"/>
    <col min="6669" max="6669" width="4.33203125" style="261" customWidth="1"/>
    <col min="6670" max="6670" width="6" style="261" customWidth="1"/>
    <col min="6671" max="6674" width="3.83203125" style="261" customWidth="1"/>
    <col min="6675" max="6675" width="24.6640625" style="261" customWidth="1"/>
    <col min="6676" max="6912" width="11.5" style="261"/>
    <col min="6913" max="6913" width="3.33203125" style="261" customWidth="1"/>
    <col min="6914" max="6914" width="3.5" style="261" customWidth="1"/>
    <col min="6915" max="6915" width="3.6640625" style="261" customWidth="1"/>
    <col min="6916" max="6916" width="20.83203125" style="261" customWidth="1"/>
    <col min="6917" max="6917" width="4.5" style="261" customWidth="1"/>
    <col min="6918" max="6918" width="5.33203125" style="261" customWidth="1"/>
    <col min="6919" max="6919" width="5.6640625" style="261" customWidth="1"/>
    <col min="6920" max="6920" width="3.83203125" style="261" customWidth="1"/>
    <col min="6921" max="6924" width="4.83203125" style="261" customWidth="1"/>
    <col min="6925" max="6925" width="4.33203125" style="261" customWidth="1"/>
    <col min="6926" max="6926" width="6" style="261" customWidth="1"/>
    <col min="6927" max="6930" width="3.83203125" style="261" customWidth="1"/>
    <col min="6931" max="6931" width="24.6640625" style="261" customWidth="1"/>
    <col min="6932" max="7168" width="9.33203125" style="261"/>
    <col min="7169" max="7169" width="3.33203125" style="261" customWidth="1"/>
    <col min="7170" max="7170" width="3.5" style="261" customWidth="1"/>
    <col min="7171" max="7171" width="3.6640625" style="261" customWidth="1"/>
    <col min="7172" max="7172" width="20.83203125" style="261" customWidth="1"/>
    <col min="7173" max="7173" width="4.5" style="261" customWidth="1"/>
    <col min="7174" max="7174" width="5.33203125" style="261" customWidth="1"/>
    <col min="7175" max="7175" width="5.6640625" style="261" customWidth="1"/>
    <col min="7176" max="7176" width="3.83203125" style="261" customWidth="1"/>
    <col min="7177" max="7180" width="4.83203125" style="261" customWidth="1"/>
    <col min="7181" max="7181" width="4.33203125" style="261" customWidth="1"/>
    <col min="7182" max="7182" width="6" style="261" customWidth="1"/>
    <col min="7183" max="7186" width="3.83203125" style="261" customWidth="1"/>
    <col min="7187" max="7187" width="24.6640625" style="261" customWidth="1"/>
    <col min="7188" max="7424" width="11.5" style="261"/>
    <col min="7425" max="7425" width="3.33203125" style="261" customWidth="1"/>
    <col min="7426" max="7426" width="3.5" style="261" customWidth="1"/>
    <col min="7427" max="7427" width="3.6640625" style="261" customWidth="1"/>
    <col min="7428" max="7428" width="20.83203125" style="261" customWidth="1"/>
    <col min="7429" max="7429" width="4.5" style="261" customWidth="1"/>
    <col min="7430" max="7430" width="5.33203125" style="261" customWidth="1"/>
    <col min="7431" max="7431" width="5.6640625" style="261" customWidth="1"/>
    <col min="7432" max="7432" width="3.83203125" style="261" customWidth="1"/>
    <col min="7433" max="7436" width="4.83203125" style="261" customWidth="1"/>
    <col min="7437" max="7437" width="4.33203125" style="261" customWidth="1"/>
    <col min="7438" max="7438" width="6" style="261" customWidth="1"/>
    <col min="7439" max="7442" width="3.83203125" style="261" customWidth="1"/>
    <col min="7443" max="7443" width="24.6640625" style="261" customWidth="1"/>
    <col min="7444" max="7680" width="11.5" style="261"/>
    <col min="7681" max="7681" width="3.33203125" style="261" customWidth="1"/>
    <col min="7682" max="7682" width="3.5" style="261" customWidth="1"/>
    <col min="7683" max="7683" width="3.6640625" style="261" customWidth="1"/>
    <col min="7684" max="7684" width="20.83203125" style="261" customWidth="1"/>
    <col min="7685" max="7685" width="4.5" style="261" customWidth="1"/>
    <col min="7686" max="7686" width="5.33203125" style="261" customWidth="1"/>
    <col min="7687" max="7687" width="5.6640625" style="261" customWidth="1"/>
    <col min="7688" max="7688" width="3.83203125" style="261" customWidth="1"/>
    <col min="7689" max="7692" width="4.83203125" style="261" customWidth="1"/>
    <col min="7693" max="7693" width="4.33203125" style="261" customWidth="1"/>
    <col min="7694" max="7694" width="6" style="261" customWidth="1"/>
    <col min="7695" max="7698" width="3.83203125" style="261" customWidth="1"/>
    <col min="7699" max="7699" width="24.6640625" style="261" customWidth="1"/>
    <col min="7700" max="7936" width="11.5" style="261"/>
    <col min="7937" max="7937" width="3.33203125" style="261" customWidth="1"/>
    <col min="7938" max="7938" width="3.5" style="261" customWidth="1"/>
    <col min="7939" max="7939" width="3.6640625" style="261" customWidth="1"/>
    <col min="7940" max="7940" width="20.83203125" style="261" customWidth="1"/>
    <col min="7941" max="7941" width="4.5" style="261" customWidth="1"/>
    <col min="7942" max="7942" width="5.33203125" style="261" customWidth="1"/>
    <col min="7943" max="7943" width="5.6640625" style="261" customWidth="1"/>
    <col min="7944" max="7944" width="3.83203125" style="261" customWidth="1"/>
    <col min="7945" max="7948" width="4.83203125" style="261" customWidth="1"/>
    <col min="7949" max="7949" width="4.33203125" style="261" customWidth="1"/>
    <col min="7950" max="7950" width="6" style="261" customWidth="1"/>
    <col min="7951" max="7954" width="3.83203125" style="261" customWidth="1"/>
    <col min="7955" max="7955" width="24.6640625" style="261" customWidth="1"/>
    <col min="7956" max="8192" width="9.33203125" style="261"/>
    <col min="8193" max="8193" width="3.33203125" style="261" customWidth="1"/>
    <col min="8194" max="8194" width="3.5" style="261" customWidth="1"/>
    <col min="8195" max="8195" width="3.6640625" style="261" customWidth="1"/>
    <col min="8196" max="8196" width="20.83203125" style="261" customWidth="1"/>
    <col min="8197" max="8197" width="4.5" style="261" customWidth="1"/>
    <col min="8198" max="8198" width="5.33203125" style="261" customWidth="1"/>
    <col min="8199" max="8199" width="5.6640625" style="261" customWidth="1"/>
    <col min="8200" max="8200" width="3.83203125" style="261" customWidth="1"/>
    <col min="8201" max="8204" width="4.83203125" style="261" customWidth="1"/>
    <col min="8205" max="8205" width="4.33203125" style="261" customWidth="1"/>
    <col min="8206" max="8206" width="6" style="261" customWidth="1"/>
    <col min="8207" max="8210" width="3.83203125" style="261" customWidth="1"/>
    <col min="8211" max="8211" width="24.6640625" style="261" customWidth="1"/>
    <col min="8212" max="8448" width="11.5" style="261"/>
    <col min="8449" max="8449" width="3.33203125" style="261" customWidth="1"/>
    <col min="8450" max="8450" width="3.5" style="261" customWidth="1"/>
    <col min="8451" max="8451" width="3.6640625" style="261" customWidth="1"/>
    <col min="8452" max="8452" width="20.83203125" style="261" customWidth="1"/>
    <col min="8453" max="8453" width="4.5" style="261" customWidth="1"/>
    <col min="8454" max="8454" width="5.33203125" style="261" customWidth="1"/>
    <col min="8455" max="8455" width="5.6640625" style="261" customWidth="1"/>
    <col min="8456" max="8456" width="3.83203125" style="261" customWidth="1"/>
    <col min="8457" max="8460" width="4.83203125" style="261" customWidth="1"/>
    <col min="8461" max="8461" width="4.33203125" style="261" customWidth="1"/>
    <col min="8462" max="8462" width="6" style="261" customWidth="1"/>
    <col min="8463" max="8466" width="3.83203125" style="261" customWidth="1"/>
    <col min="8467" max="8467" width="24.6640625" style="261" customWidth="1"/>
    <col min="8468" max="8704" width="11.5" style="261"/>
    <col min="8705" max="8705" width="3.33203125" style="261" customWidth="1"/>
    <col min="8706" max="8706" width="3.5" style="261" customWidth="1"/>
    <col min="8707" max="8707" width="3.6640625" style="261" customWidth="1"/>
    <col min="8708" max="8708" width="20.83203125" style="261" customWidth="1"/>
    <col min="8709" max="8709" width="4.5" style="261" customWidth="1"/>
    <col min="8710" max="8710" width="5.33203125" style="261" customWidth="1"/>
    <col min="8711" max="8711" width="5.6640625" style="261" customWidth="1"/>
    <col min="8712" max="8712" width="3.83203125" style="261" customWidth="1"/>
    <col min="8713" max="8716" width="4.83203125" style="261" customWidth="1"/>
    <col min="8717" max="8717" width="4.33203125" style="261" customWidth="1"/>
    <col min="8718" max="8718" width="6" style="261" customWidth="1"/>
    <col min="8719" max="8722" width="3.83203125" style="261" customWidth="1"/>
    <col min="8723" max="8723" width="24.6640625" style="261" customWidth="1"/>
    <col min="8724" max="8960" width="11.5" style="261"/>
    <col min="8961" max="8961" width="3.33203125" style="261" customWidth="1"/>
    <col min="8962" max="8962" width="3.5" style="261" customWidth="1"/>
    <col min="8963" max="8963" width="3.6640625" style="261" customWidth="1"/>
    <col min="8964" max="8964" width="20.83203125" style="261" customWidth="1"/>
    <col min="8965" max="8965" width="4.5" style="261" customWidth="1"/>
    <col min="8966" max="8966" width="5.33203125" style="261" customWidth="1"/>
    <col min="8967" max="8967" width="5.6640625" style="261" customWidth="1"/>
    <col min="8968" max="8968" width="3.83203125" style="261" customWidth="1"/>
    <col min="8969" max="8972" width="4.83203125" style="261" customWidth="1"/>
    <col min="8973" max="8973" width="4.33203125" style="261" customWidth="1"/>
    <col min="8974" max="8974" width="6" style="261" customWidth="1"/>
    <col min="8975" max="8978" width="3.83203125" style="261" customWidth="1"/>
    <col min="8979" max="8979" width="24.6640625" style="261" customWidth="1"/>
    <col min="8980" max="9216" width="9.33203125" style="261"/>
    <col min="9217" max="9217" width="3.33203125" style="261" customWidth="1"/>
    <col min="9218" max="9218" width="3.5" style="261" customWidth="1"/>
    <col min="9219" max="9219" width="3.6640625" style="261" customWidth="1"/>
    <col min="9220" max="9220" width="20.83203125" style="261" customWidth="1"/>
    <col min="9221" max="9221" width="4.5" style="261" customWidth="1"/>
    <col min="9222" max="9222" width="5.33203125" style="261" customWidth="1"/>
    <col min="9223" max="9223" width="5.6640625" style="261" customWidth="1"/>
    <col min="9224" max="9224" width="3.83203125" style="261" customWidth="1"/>
    <col min="9225" max="9228" width="4.83203125" style="261" customWidth="1"/>
    <col min="9229" max="9229" width="4.33203125" style="261" customWidth="1"/>
    <col min="9230" max="9230" width="6" style="261" customWidth="1"/>
    <col min="9231" max="9234" width="3.83203125" style="261" customWidth="1"/>
    <col min="9235" max="9235" width="24.6640625" style="261" customWidth="1"/>
    <col min="9236" max="9472" width="11.5" style="261"/>
    <col min="9473" max="9473" width="3.33203125" style="261" customWidth="1"/>
    <col min="9474" max="9474" width="3.5" style="261" customWidth="1"/>
    <col min="9475" max="9475" width="3.6640625" style="261" customWidth="1"/>
    <col min="9476" max="9476" width="20.83203125" style="261" customWidth="1"/>
    <col min="9477" max="9477" width="4.5" style="261" customWidth="1"/>
    <col min="9478" max="9478" width="5.33203125" style="261" customWidth="1"/>
    <col min="9479" max="9479" width="5.6640625" style="261" customWidth="1"/>
    <col min="9480" max="9480" width="3.83203125" style="261" customWidth="1"/>
    <col min="9481" max="9484" width="4.83203125" style="261" customWidth="1"/>
    <col min="9485" max="9485" width="4.33203125" style="261" customWidth="1"/>
    <col min="9486" max="9486" width="6" style="261" customWidth="1"/>
    <col min="9487" max="9490" width="3.83203125" style="261" customWidth="1"/>
    <col min="9491" max="9491" width="24.6640625" style="261" customWidth="1"/>
    <col min="9492" max="9728" width="11.5" style="261"/>
    <col min="9729" max="9729" width="3.33203125" style="261" customWidth="1"/>
    <col min="9730" max="9730" width="3.5" style="261" customWidth="1"/>
    <col min="9731" max="9731" width="3.6640625" style="261" customWidth="1"/>
    <col min="9732" max="9732" width="20.83203125" style="261" customWidth="1"/>
    <col min="9733" max="9733" width="4.5" style="261" customWidth="1"/>
    <col min="9734" max="9734" width="5.33203125" style="261" customWidth="1"/>
    <col min="9735" max="9735" width="5.6640625" style="261" customWidth="1"/>
    <col min="9736" max="9736" width="3.83203125" style="261" customWidth="1"/>
    <col min="9737" max="9740" width="4.83203125" style="261" customWidth="1"/>
    <col min="9741" max="9741" width="4.33203125" style="261" customWidth="1"/>
    <col min="9742" max="9742" width="6" style="261" customWidth="1"/>
    <col min="9743" max="9746" width="3.83203125" style="261" customWidth="1"/>
    <col min="9747" max="9747" width="24.6640625" style="261" customWidth="1"/>
    <col min="9748" max="9984" width="11.5" style="261"/>
    <col min="9985" max="9985" width="3.33203125" style="261" customWidth="1"/>
    <col min="9986" max="9986" width="3.5" style="261" customWidth="1"/>
    <col min="9987" max="9987" width="3.6640625" style="261" customWidth="1"/>
    <col min="9988" max="9988" width="20.83203125" style="261" customWidth="1"/>
    <col min="9989" max="9989" width="4.5" style="261" customWidth="1"/>
    <col min="9990" max="9990" width="5.33203125" style="261" customWidth="1"/>
    <col min="9991" max="9991" width="5.6640625" style="261" customWidth="1"/>
    <col min="9992" max="9992" width="3.83203125" style="261" customWidth="1"/>
    <col min="9993" max="9996" width="4.83203125" style="261" customWidth="1"/>
    <col min="9997" max="9997" width="4.33203125" style="261" customWidth="1"/>
    <col min="9998" max="9998" width="6" style="261" customWidth="1"/>
    <col min="9999" max="10002" width="3.83203125" style="261" customWidth="1"/>
    <col min="10003" max="10003" width="24.6640625" style="261" customWidth="1"/>
    <col min="10004" max="10240" width="9.33203125" style="261"/>
    <col min="10241" max="10241" width="3.33203125" style="261" customWidth="1"/>
    <col min="10242" max="10242" width="3.5" style="261" customWidth="1"/>
    <col min="10243" max="10243" width="3.6640625" style="261" customWidth="1"/>
    <col min="10244" max="10244" width="20.83203125" style="261" customWidth="1"/>
    <col min="10245" max="10245" width="4.5" style="261" customWidth="1"/>
    <col min="10246" max="10246" width="5.33203125" style="261" customWidth="1"/>
    <col min="10247" max="10247" width="5.6640625" style="261" customWidth="1"/>
    <col min="10248" max="10248" width="3.83203125" style="261" customWidth="1"/>
    <col min="10249" max="10252" width="4.83203125" style="261" customWidth="1"/>
    <col min="10253" max="10253" width="4.33203125" style="261" customWidth="1"/>
    <col min="10254" max="10254" width="6" style="261" customWidth="1"/>
    <col min="10255" max="10258" width="3.83203125" style="261" customWidth="1"/>
    <col min="10259" max="10259" width="24.6640625" style="261" customWidth="1"/>
    <col min="10260" max="10496" width="11.5" style="261"/>
    <col min="10497" max="10497" width="3.33203125" style="261" customWidth="1"/>
    <col min="10498" max="10498" width="3.5" style="261" customWidth="1"/>
    <col min="10499" max="10499" width="3.6640625" style="261" customWidth="1"/>
    <col min="10500" max="10500" width="20.83203125" style="261" customWidth="1"/>
    <col min="10501" max="10501" width="4.5" style="261" customWidth="1"/>
    <col min="10502" max="10502" width="5.33203125" style="261" customWidth="1"/>
    <col min="10503" max="10503" width="5.6640625" style="261" customWidth="1"/>
    <col min="10504" max="10504" width="3.83203125" style="261" customWidth="1"/>
    <col min="10505" max="10508" width="4.83203125" style="261" customWidth="1"/>
    <col min="10509" max="10509" width="4.33203125" style="261" customWidth="1"/>
    <col min="10510" max="10510" width="6" style="261" customWidth="1"/>
    <col min="10511" max="10514" width="3.83203125" style="261" customWidth="1"/>
    <col min="10515" max="10515" width="24.6640625" style="261" customWidth="1"/>
    <col min="10516" max="10752" width="11.5" style="261"/>
    <col min="10753" max="10753" width="3.33203125" style="261" customWidth="1"/>
    <col min="10754" max="10754" width="3.5" style="261" customWidth="1"/>
    <col min="10755" max="10755" width="3.6640625" style="261" customWidth="1"/>
    <col min="10756" max="10756" width="20.83203125" style="261" customWidth="1"/>
    <col min="10757" max="10757" width="4.5" style="261" customWidth="1"/>
    <col min="10758" max="10758" width="5.33203125" style="261" customWidth="1"/>
    <col min="10759" max="10759" width="5.6640625" style="261" customWidth="1"/>
    <col min="10760" max="10760" width="3.83203125" style="261" customWidth="1"/>
    <col min="10761" max="10764" width="4.83203125" style="261" customWidth="1"/>
    <col min="10765" max="10765" width="4.33203125" style="261" customWidth="1"/>
    <col min="10766" max="10766" width="6" style="261" customWidth="1"/>
    <col min="10767" max="10770" width="3.83203125" style="261" customWidth="1"/>
    <col min="10771" max="10771" width="24.6640625" style="261" customWidth="1"/>
    <col min="10772" max="11008" width="11.5" style="261"/>
    <col min="11009" max="11009" width="3.33203125" style="261" customWidth="1"/>
    <col min="11010" max="11010" width="3.5" style="261" customWidth="1"/>
    <col min="11011" max="11011" width="3.6640625" style="261" customWidth="1"/>
    <col min="11012" max="11012" width="20.83203125" style="261" customWidth="1"/>
    <col min="11013" max="11013" width="4.5" style="261" customWidth="1"/>
    <col min="11014" max="11014" width="5.33203125" style="261" customWidth="1"/>
    <col min="11015" max="11015" width="5.6640625" style="261" customWidth="1"/>
    <col min="11016" max="11016" width="3.83203125" style="261" customWidth="1"/>
    <col min="11017" max="11020" width="4.83203125" style="261" customWidth="1"/>
    <col min="11021" max="11021" width="4.33203125" style="261" customWidth="1"/>
    <col min="11022" max="11022" width="6" style="261" customWidth="1"/>
    <col min="11023" max="11026" width="3.83203125" style="261" customWidth="1"/>
    <col min="11027" max="11027" width="24.6640625" style="261" customWidth="1"/>
    <col min="11028" max="11264" width="9.33203125" style="261"/>
    <col min="11265" max="11265" width="3.33203125" style="261" customWidth="1"/>
    <col min="11266" max="11266" width="3.5" style="261" customWidth="1"/>
    <col min="11267" max="11267" width="3.6640625" style="261" customWidth="1"/>
    <col min="11268" max="11268" width="20.83203125" style="261" customWidth="1"/>
    <col min="11269" max="11269" width="4.5" style="261" customWidth="1"/>
    <col min="11270" max="11270" width="5.33203125" style="261" customWidth="1"/>
    <col min="11271" max="11271" width="5.6640625" style="261" customWidth="1"/>
    <col min="11272" max="11272" width="3.83203125" style="261" customWidth="1"/>
    <col min="11273" max="11276" width="4.83203125" style="261" customWidth="1"/>
    <col min="11277" max="11277" width="4.33203125" style="261" customWidth="1"/>
    <col min="11278" max="11278" width="6" style="261" customWidth="1"/>
    <col min="11279" max="11282" width="3.83203125" style="261" customWidth="1"/>
    <col min="11283" max="11283" width="24.6640625" style="261" customWidth="1"/>
    <col min="11284" max="11520" width="11.5" style="261"/>
    <col min="11521" max="11521" width="3.33203125" style="261" customWidth="1"/>
    <col min="11522" max="11522" width="3.5" style="261" customWidth="1"/>
    <col min="11523" max="11523" width="3.6640625" style="261" customWidth="1"/>
    <col min="11524" max="11524" width="20.83203125" style="261" customWidth="1"/>
    <col min="11525" max="11525" width="4.5" style="261" customWidth="1"/>
    <col min="11526" max="11526" width="5.33203125" style="261" customWidth="1"/>
    <col min="11527" max="11527" width="5.6640625" style="261" customWidth="1"/>
    <col min="11528" max="11528" width="3.83203125" style="261" customWidth="1"/>
    <col min="11529" max="11532" width="4.83203125" style="261" customWidth="1"/>
    <col min="11533" max="11533" width="4.33203125" style="261" customWidth="1"/>
    <col min="11534" max="11534" width="6" style="261" customWidth="1"/>
    <col min="11535" max="11538" width="3.83203125" style="261" customWidth="1"/>
    <col min="11539" max="11539" width="24.6640625" style="261" customWidth="1"/>
    <col min="11540" max="11776" width="11.5" style="261"/>
    <col min="11777" max="11777" width="3.33203125" style="261" customWidth="1"/>
    <col min="11778" max="11778" width="3.5" style="261" customWidth="1"/>
    <col min="11779" max="11779" width="3.6640625" style="261" customWidth="1"/>
    <col min="11780" max="11780" width="20.83203125" style="261" customWidth="1"/>
    <col min="11781" max="11781" width="4.5" style="261" customWidth="1"/>
    <col min="11782" max="11782" width="5.33203125" style="261" customWidth="1"/>
    <col min="11783" max="11783" width="5.6640625" style="261" customWidth="1"/>
    <col min="11784" max="11784" width="3.83203125" style="261" customWidth="1"/>
    <col min="11785" max="11788" width="4.83203125" style="261" customWidth="1"/>
    <col min="11789" max="11789" width="4.33203125" style="261" customWidth="1"/>
    <col min="11790" max="11790" width="6" style="261" customWidth="1"/>
    <col min="11791" max="11794" width="3.83203125" style="261" customWidth="1"/>
    <col min="11795" max="11795" width="24.6640625" style="261" customWidth="1"/>
    <col min="11796" max="12032" width="11.5" style="261"/>
    <col min="12033" max="12033" width="3.33203125" style="261" customWidth="1"/>
    <col min="12034" max="12034" width="3.5" style="261" customWidth="1"/>
    <col min="12035" max="12035" width="3.6640625" style="261" customWidth="1"/>
    <col min="12036" max="12036" width="20.83203125" style="261" customWidth="1"/>
    <col min="12037" max="12037" width="4.5" style="261" customWidth="1"/>
    <col min="12038" max="12038" width="5.33203125" style="261" customWidth="1"/>
    <col min="12039" max="12039" width="5.6640625" style="261" customWidth="1"/>
    <col min="12040" max="12040" width="3.83203125" style="261" customWidth="1"/>
    <col min="12041" max="12044" width="4.83203125" style="261" customWidth="1"/>
    <col min="12045" max="12045" width="4.33203125" style="261" customWidth="1"/>
    <col min="12046" max="12046" width="6" style="261" customWidth="1"/>
    <col min="12047" max="12050" width="3.83203125" style="261" customWidth="1"/>
    <col min="12051" max="12051" width="24.6640625" style="261" customWidth="1"/>
    <col min="12052" max="12288" width="9.33203125" style="261"/>
    <col min="12289" max="12289" width="3.33203125" style="261" customWidth="1"/>
    <col min="12290" max="12290" width="3.5" style="261" customWidth="1"/>
    <col min="12291" max="12291" width="3.6640625" style="261" customWidth="1"/>
    <col min="12292" max="12292" width="20.83203125" style="261" customWidth="1"/>
    <col min="12293" max="12293" width="4.5" style="261" customWidth="1"/>
    <col min="12294" max="12294" width="5.33203125" style="261" customWidth="1"/>
    <col min="12295" max="12295" width="5.6640625" style="261" customWidth="1"/>
    <col min="12296" max="12296" width="3.83203125" style="261" customWidth="1"/>
    <col min="12297" max="12300" width="4.83203125" style="261" customWidth="1"/>
    <col min="12301" max="12301" width="4.33203125" style="261" customWidth="1"/>
    <col min="12302" max="12302" width="6" style="261" customWidth="1"/>
    <col min="12303" max="12306" width="3.83203125" style="261" customWidth="1"/>
    <col min="12307" max="12307" width="24.6640625" style="261" customWidth="1"/>
    <col min="12308" max="12544" width="11.5" style="261"/>
    <col min="12545" max="12545" width="3.33203125" style="261" customWidth="1"/>
    <col min="12546" max="12546" width="3.5" style="261" customWidth="1"/>
    <col min="12547" max="12547" width="3.6640625" style="261" customWidth="1"/>
    <col min="12548" max="12548" width="20.83203125" style="261" customWidth="1"/>
    <col min="12549" max="12549" width="4.5" style="261" customWidth="1"/>
    <col min="12550" max="12550" width="5.33203125" style="261" customWidth="1"/>
    <col min="12551" max="12551" width="5.6640625" style="261" customWidth="1"/>
    <col min="12552" max="12552" width="3.83203125" style="261" customWidth="1"/>
    <col min="12553" max="12556" width="4.83203125" style="261" customWidth="1"/>
    <col min="12557" max="12557" width="4.33203125" style="261" customWidth="1"/>
    <col min="12558" max="12558" width="6" style="261" customWidth="1"/>
    <col min="12559" max="12562" width="3.83203125" style="261" customWidth="1"/>
    <col min="12563" max="12563" width="24.6640625" style="261" customWidth="1"/>
    <col min="12564" max="12800" width="11.5" style="261"/>
    <col min="12801" max="12801" width="3.33203125" style="261" customWidth="1"/>
    <col min="12802" max="12802" width="3.5" style="261" customWidth="1"/>
    <col min="12803" max="12803" width="3.6640625" style="261" customWidth="1"/>
    <col min="12804" max="12804" width="20.83203125" style="261" customWidth="1"/>
    <col min="12805" max="12805" width="4.5" style="261" customWidth="1"/>
    <col min="12806" max="12806" width="5.33203125" style="261" customWidth="1"/>
    <col min="12807" max="12807" width="5.6640625" style="261" customWidth="1"/>
    <col min="12808" max="12808" width="3.83203125" style="261" customWidth="1"/>
    <col min="12809" max="12812" width="4.83203125" style="261" customWidth="1"/>
    <col min="12813" max="12813" width="4.33203125" style="261" customWidth="1"/>
    <col min="12814" max="12814" width="6" style="261" customWidth="1"/>
    <col min="12815" max="12818" width="3.83203125" style="261" customWidth="1"/>
    <col min="12819" max="12819" width="24.6640625" style="261" customWidth="1"/>
    <col min="12820" max="13056" width="11.5" style="261"/>
    <col min="13057" max="13057" width="3.33203125" style="261" customWidth="1"/>
    <col min="13058" max="13058" width="3.5" style="261" customWidth="1"/>
    <col min="13059" max="13059" width="3.6640625" style="261" customWidth="1"/>
    <col min="13060" max="13060" width="20.83203125" style="261" customWidth="1"/>
    <col min="13061" max="13061" width="4.5" style="261" customWidth="1"/>
    <col min="13062" max="13062" width="5.33203125" style="261" customWidth="1"/>
    <col min="13063" max="13063" width="5.6640625" style="261" customWidth="1"/>
    <col min="13064" max="13064" width="3.83203125" style="261" customWidth="1"/>
    <col min="13065" max="13068" width="4.83203125" style="261" customWidth="1"/>
    <col min="13069" max="13069" width="4.33203125" style="261" customWidth="1"/>
    <col min="13070" max="13070" width="6" style="261" customWidth="1"/>
    <col min="13071" max="13074" width="3.83203125" style="261" customWidth="1"/>
    <col min="13075" max="13075" width="24.6640625" style="261" customWidth="1"/>
    <col min="13076" max="13312" width="9.33203125" style="261"/>
    <col min="13313" max="13313" width="3.33203125" style="261" customWidth="1"/>
    <col min="13314" max="13314" width="3.5" style="261" customWidth="1"/>
    <col min="13315" max="13315" width="3.6640625" style="261" customWidth="1"/>
    <col min="13316" max="13316" width="20.83203125" style="261" customWidth="1"/>
    <col min="13317" max="13317" width="4.5" style="261" customWidth="1"/>
    <col min="13318" max="13318" width="5.33203125" style="261" customWidth="1"/>
    <col min="13319" max="13319" width="5.6640625" style="261" customWidth="1"/>
    <col min="13320" max="13320" width="3.83203125" style="261" customWidth="1"/>
    <col min="13321" max="13324" width="4.83203125" style="261" customWidth="1"/>
    <col min="13325" max="13325" width="4.33203125" style="261" customWidth="1"/>
    <col min="13326" max="13326" width="6" style="261" customWidth="1"/>
    <col min="13327" max="13330" width="3.83203125" style="261" customWidth="1"/>
    <col min="13331" max="13331" width="24.6640625" style="261" customWidth="1"/>
    <col min="13332" max="13568" width="11.5" style="261"/>
    <col min="13569" max="13569" width="3.33203125" style="261" customWidth="1"/>
    <col min="13570" max="13570" width="3.5" style="261" customWidth="1"/>
    <col min="13571" max="13571" width="3.6640625" style="261" customWidth="1"/>
    <col min="13572" max="13572" width="20.83203125" style="261" customWidth="1"/>
    <col min="13573" max="13573" width="4.5" style="261" customWidth="1"/>
    <col min="13574" max="13574" width="5.33203125" style="261" customWidth="1"/>
    <col min="13575" max="13575" width="5.6640625" style="261" customWidth="1"/>
    <col min="13576" max="13576" width="3.83203125" style="261" customWidth="1"/>
    <col min="13577" max="13580" width="4.83203125" style="261" customWidth="1"/>
    <col min="13581" max="13581" width="4.33203125" style="261" customWidth="1"/>
    <col min="13582" max="13582" width="6" style="261" customWidth="1"/>
    <col min="13583" max="13586" width="3.83203125" style="261" customWidth="1"/>
    <col min="13587" max="13587" width="24.6640625" style="261" customWidth="1"/>
    <col min="13588" max="13824" width="11.5" style="261"/>
    <col min="13825" max="13825" width="3.33203125" style="261" customWidth="1"/>
    <col min="13826" max="13826" width="3.5" style="261" customWidth="1"/>
    <col min="13827" max="13827" width="3.6640625" style="261" customWidth="1"/>
    <col min="13828" max="13828" width="20.83203125" style="261" customWidth="1"/>
    <col min="13829" max="13829" width="4.5" style="261" customWidth="1"/>
    <col min="13830" max="13830" width="5.33203125" style="261" customWidth="1"/>
    <col min="13831" max="13831" width="5.6640625" style="261" customWidth="1"/>
    <col min="13832" max="13832" width="3.83203125" style="261" customWidth="1"/>
    <col min="13833" max="13836" width="4.83203125" style="261" customWidth="1"/>
    <col min="13837" max="13837" width="4.33203125" style="261" customWidth="1"/>
    <col min="13838" max="13838" width="6" style="261" customWidth="1"/>
    <col min="13839" max="13842" width="3.83203125" style="261" customWidth="1"/>
    <col min="13843" max="13843" width="24.6640625" style="261" customWidth="1"/>
    <col min="13844" max="14080" width="11.5" style="261"/>
    <col min="14081" max="14081" width="3.33203125" style="261" customWidth="1"/>
    <col min="14082" max="14082" width="3.5" style="261" customWidth="1"/>
    <col min="14083" max="14083" width="3.6640625" style="261" customWidth="1"/>
    <col min="14084" max="14084" width="20.83203125" style="261" customWidth="1"/>
    <col min="14085" max="14085" width="4.5" style="261" customWidth="1"/>
    <col min="14086" max="14086" width="5.33203125" style="261" customWidth="1"/>
    <col min="14087" max="14087" width="5.6640625" style="261" customWidth="1"/>
    <col min="14088" max="14088" width="3.83203125" style="261" customWidth="1"/>
    <col min="14089" max="14092" width="4.83203125" style="261" customWidth="1"/>
    <col min="14093" max="14093" width="4.33203125" style="261" customWidth="1"/>
    <col min="14094" max="14094" width="6" style="261" customWidth="1"/>
    <col min="14095" max="14098" width="3.83203125" style="261" customWidth="1"/>
    <col min="14099" max="14099" width="24.6640625" style="261" customWidth="1"/>
    <col min="14100" max="14336" width="9.33203125" style="261"/>
    <col min="14337" max="14337" width="3.33203125" style="261" customWidth="1"/>
    <col min="14338" max="14338" width="3.5" style="261" customWidth="1"/>
    <col min="14339" max="14339" width="3.6640625" style="261" customWidth="1"/>
    <col min="14340" max="14340" width="20.83203125" style="261" customWidth="1"/>
    <col min="14341" max="14341" width="4.5" style="261" customWidth="1"/>
    <col min="14342" max="14342" width="5.33203125" style="261" customWidth="1"/>
    <col min="14343" max="14343" width="5.6640625" style="261" customWidth="1"/>
    <col min="14344" max="14344" width="3.83203125" style="261" customWidth="1"/>
    <col min="14345" max="14348" width="4.83203125" style="261" customWidth="1"/>
    <col min="14349" max="14349" width="4.33203125" style="261" customWidth="1"/>
    <col min="14350" max="14350" width="6" style="261" customWidth="1"/>
    <col min="14351" max="14354" width="3.83203125" style="261" customWidth="1"/>
    <col min="14355" max="14355" width="24.6640625" style="261" customWidth="1"/>
    <col min="14356" max="14592" width="11.5" style="261"/>
    <col min="14593" max="14593" width="3.33203125" style="261" customWidth="1"/>
    <col min="14594" max="14594" width="3.5" style="261" customWidth="1"/>
    <col min="14595" max="14595" width="3.6640625" style="261" customWidth="1"/>
    <col min="14596" max="14596" width="20.83203125" style="261" customWidth="1"/>
    <col min="14597" max="14597" width="4.5" style="261" customWidth="1"/>
    <col min="14598" max="14598" width="5.33203125" style="261" customWidth="1"/>
    <col min="14599" max="14599" width="5.6640625" style="261" customWidth="1"/>
    <col min="14600" max="14600" width="3.83203125" style="261" customWidth="1"/>
    <col min="14601" max="14604" width="4.83203125" style="261" customWidth="1"/>
    <col min="14605" max="14605" width="4.33203125" style="261" customWidth="1"/>
    <col min="14606" max="14606" width="6" style="261" customWidth="1"/>
    <col min="14607" max="14610" width="3.83203125" style="261" customWidth="1"/>
    <col min="14611" max="14611" width="24.6640625" style="261" customWidth="1"/>
    <col min="14612" max="14848" width="11.5" style="261"/>
    <col min="14849" max="14849" width="3.33203125" style="261" customWidth="1"/>
    <col min="14850" max="14850" width="3.5" style="261" customWidth="1"/>
    <col min="14851" max="14851" width="3.6640625" style="261" customWidth="1"/>
    <col min="14852" max="14852" width="20.83203125" style="261" customWidth="1"/>
    <col min="14853" max="14853" width="4.5" style="261" customWidth="1"/>
    <col min="14854" max="14854" width="5.33203125" style="261" customWidth="1"/>
    <col min="14855" max="14855" width="5.6640625" style="261" customWidth="1"/>
    <col min="14856" max="14856" width="3.83203125" style="261" customWidth="1"/>
    <col min="14857" max="14860" width="4.83203125" style="261" customWidth="1"/>
    <col min="14861" max="14861" width="4.33203125" style="261" customWidth="1"/>
    <col min="14862" max="14862" width="6" style="261" customWidth="1"/>
    <col min="14863" max="14866" width="3.83203125" style="261" customWidth="1"/>
    <col min="14867" max="14867" width="24.6640625" style="261" customWidth="1"/>
    <col min="14868" max="15104" width="11.5" style="261"/>
    <col min="15105" max="15105" width="3.33203125" style="261" customWidth="1"/>
    <col min="15106" max="15106" width="3.5" style="261" customWidth="1"/>
    <col min="15107" max="15107" width="3.6640625" style="261" customWidth="1"/>
    <col min="15108" max="15108" width="20.83203125" style="261" customWidth="1"/>
    <col min="15109" max="15109" width="4.5" style="261" customWidth="1"/>
    <col min="15110" max="15110" width="5.33203125" style="261" customWidth="1"/>
    <col min="15111" max="15111" width="5.6640625" style="261" customWidth="1"/>
    <col min="15112" max="15112" width="3.83203125" style="261" customWidth="1"/>
    <col min="15113" max="15116" width="4.83203125" style="261" customWidth="1"/>
    <col min="15117" max="15117" width="4.33203125" style="261" customWidth="1"/>
    <col min="15118" max="15118" width="6" style="261" customWidth="1"/>
    <col min="15119" max="15122" width="3.83203125" style="261" customWidth="1"/>
    <col min="15123" max="15123" width="24.6640625" style="261" customWidth="1"/>
    <col min="15124" max="15360" width="9.33203125" style="261"/>
    <col min="15361" max="15361" width="3.33203125" style="261" customWidth="1"/>
    <col min="15362" max="15362" width="3.5" style="261" customWidth="1"/>
    <col min="15363" max="15363" width="3.6640625" style="261" customWidth="1"/>
    <col min="15364" max="15364" width="20.83203125" style="261" customWidth="1"/>
    <col min="15365" max="15365" width="4.5" style="261" customWidth="1"/>
    <col min="15366" max="15366" width="5.33203125" style="261" customWidth="1"/>
    <col min="15367" max="15367" width="5.6640625" style="261" customWidth="1"/>
    <col min="15368" max="15368" width="3.83203125" style="261" customWidth="1"/>
    <col min="15369" max="15372" width="4.83203125" style="261" customWidth="1"/>
    <col min="15373" max="15373" width="4.33203125" style="261" customWidth="1"/>
    <col min="15374" max="15374" width="6" style="261" customWidth="1"/>
    <col min="15375" max="15378" width="3.83203125" style="261" customWidth="1"/>
    <col min="15379" max="15379" width="24.6640625" style="261" customWidth="1"/>
    <col min="15380" max="15616" width="11.5" style="261"/>
    <col min="15617" max="15617" width="3.33203125" style="261" customWidth="1"/>
    <col min="15618" max="15618" width="3.5" style="261" customWidth="1"/>
    <col min="15619" max="15619" width="3.6640625" style="261" customWidth="1"/>
    <col min="15620" max="15620" width="20.83203125" style="261" customWidth="1"/>
    <col min="15621" max="15621" width="4.5" style="261" customWidth="1"/>
    <col min="15622" max="15622" width="5.33203125" style="261" customWidth="1"/>
    <col min="15623" max="15623" width="5.6640625" style="261" customWidth="1"/>
    <col min="15624" max="15624" width="3.83203125" style="261" customWidth="1"/>
    <col min="15625" max="15628" width="4.83203125" style="261" customWidth="1"/>
    <col min="15629" max="15629" width="4.33203125" style="261" customWidth="1"/>
    <col min="15630" max="15630" width="6" style="261" customWidth="1"/>
    <col min="15631" max="15634" width="3.83203125" style="261" customWidth="1"/>
    <col min="15635" max="15635" width="24.6640625" style="261" customWidth="1"/>
    <col min="15636" max="15872" width="11.5" style="261"/>
    <col min="15873" max="15873" width="3.33203125" style="261" customWidth="1"/>
    <col min="15874" max="15874" width="3.5" style="261" customWidth="1"/>
    <col min="15875" max="15875" width="3.6640625" style="261" customWidth="1"/>
    <col min="15876" max="15876" width="20.83203125" style="261" customWidth="1"/>
    <col min="15877" max="15877" width="4.5" style="261" customWidth="1"/>
    <col min="15878" max="15878" width="5.33203125" style="261" customWidth="1"/>
    <col min="15879" max="15879" width="5.6640625" style="261" customWidth="1"/>
    <col min="15880" max="15880" width="3.83203125" style="261" customWidth="1"/>
    <col min="15881" max="15884" width="4.83203125" style="261" customWidth="1"/>
    <col min="15885" max="15885" width="4.33203125" style="261" customWidth="1"/>
    <col min="15886" max="15886" width="6" style="261" customWidth="1"/>
    <col min="15887" max="15890" width="3.83203125" style="261" customWidth="1"/>
    <col min="15891" max="15891" width="24.6640625" style="261" customWidth="1"/>
    <col min="15892" max="16128" width="11.5" style="261"/>
    <col min="16129" max="16129" width="3.33203125" style="261" customWidth="1"/>
    <col min="16130" max="16130" width="3.5" style="261" customWidth="1"/>
    <col min="16131" max="16131" width="3.6640625" style="261" customWidth="1"/>
    <col min="16132" max="16132" width="20.83203125" style="261" customWidth="1"/>
    <col min="16133" max="16133" width="4.5" style="261" customWidth="1"/>
    <col min="16134" max="16134" width="5.33203125" style="261" customWidth="1"/>
    <col min="16135" max="16135" width="5.6640625" style="261" customWidth="1"/>
    <col min="16136" max="16136" width="3.83203125" style="261" customWidth="1"/>
    <col min="16137" max="16140" width="4.83203125" style="261" customWidth="1"/>
    <col min="16141" max="16141" width="4.33203125" style="261" customWidth="1"/>
    <col min="16142" max="16142" width="6" style="261" customWidth="1"/>
    <col min="16143" max="16146" width="3.83203125" style="261" customWidth="1"/>
    <col min="16147" max="16147" width="24.6640625" style="261" customWidth="1"/>
    <col min="16148" max="16384" width="9.33203125" style="261"/>
  </cols>
  <sheetData>
    <row r="1" spans="1:19" ht="19.5" customHeight="1">
      <c r="A1" s="709" t="s">
        <v>552</v>
      </c>
      <c r="B1" s="315"/>
      <c r="C1" s="315"/>
      <c r="D1" s="315"/>
      <c r="E1" s="315"/>
      <c r="F1" s="315"/>
      <c r="G1" s="315"/>
      <c r="H1" s="315"/>
      <c r="I1" s="315"/>
      <c r="J1" s="315"/>
      <c r="K1" s="315"/>
      <c r="L1" s="315"/>
      <c r="M1" s="315"/>
    </row>
    <row r="2" spans="1:19" ht="30" customHeight="1">
      <c r="A2" s="1864" t="s">
        <v>294</v>
      </c>
      <c r="B2" s="1867" t="s">
        <v>553</v>
      </c>
      <c r="C2" s="1867" t="s">
        <v>459</v>
      </c>
      <c r="D2" s="1870" t="s">
        <v>554</v>
      </c>
      <c r="E2" s="1873" t="s">
        <v>555</v>
      </c>
      <c r="F2" s="1873"/>
      <c r="G2" s="1873"/>
      <c r="H2" s="1873"/>
      <c r="I2" s="1873"/>
      <c r="J2" s="1873"/>
      <c r="K2" s="1873"/>
      <c r="L2" s="1873"/>
      <c r="M2" s="1873"/>
      <c r="N2" s="1875" t="s">
        <v>556</v>
      </c>
      <c r="O2" s="1875"/>
      <c r="P2" s="1875"/>
      <c r="Q2" s="1875"/>
      <c r="R2" s="1875"/>
      <c r="S2" s="1876" t="s">
        <v>568</v>
      </c>
    </row>
    <row r="3" spans="1:19" ht="60" customHeight="1">
      <c r="A3" s="1865"/>
      <c r="B3" s="1868"/>
      <c r="C3" s="1868"/>
      <c r="D3" s="1871"/>
      <c r="E3" s="1877" t="s">
        <v>557</v>
      </c>
      <c r="F3" s="1878" t="s">
        <v>558</v>
      </c>
      <c r="G3" s="1877" t="s">
        <v>559</v>
      </c>
      <c r="H3" s="1874" t="s">
        <v>560</v>
      </c>
      <c r="I3" s="1874" t="s">
        <v>561</v>
      </c>
      <c r="J3" s="1874" t="s">
        <v>562</v>
      </c>
      <c r="K3" s="1874" t="s">
        <v>563</v>
      </c>
      <c r="L3" s="1874" t="s">
        <v>564</v>
      </c>
      <c r="M3" s="1874" t="s">
        <v>565</v>
      </c>
      <c r="N3" s="1874" t="s">
        <v>347</v>
      </c>
      <c r="O3" s="1874" t="s">
        <v>348</v>
      </c>
      <c r="P3" s="1874" t="s">
        <v>349</v>
      </c>
      <c r="Q3" s="1874" t="s">
        <v>566</v>
      </c>
      <c r="R3" s="1874" t="s">
        <v>567</v>
      </c>
      <c r="S3" s="1876"/>
    </row>
    <row r="4" spans="1:19" ht="27.95" customHeight="1">
      <c r="A4" s="1866"/>
      <c r="B4" s="1869"/>
      <c r="C4" s="1869"/>
      <c r="D4" s="1872"/>
      <c r="E4" s="1877"/>
      <c r="F4" s="1878"/>
      <c r="G4" s="1877"/>
      <c r="H4" s="1874"/>
      <c r="I4" s="1874"/>
      <c r="J4" s="1874"/>
      <c r="K4" s="1874"/>
      <c r="L4" s="1874"/>
      <c r="M4" s="1874"/>
      <c r="N4" s="1874"/>
      <c r="O4" s="1874"/>
      <c r="P4" s="1874"/>
      <c r="Q4" s="1874"/>
      <c r="R4" s="1874"/>
      <c r="S4" s="1876"/>
    </row>
    <row r="5" spans="1:19" ht="14.1" customHeight="1">
      <c r="A5" s="484">
        <v>1</v>
      </c>
      <c r="B5" s="484">
        <v>2</v>
      </c>
      <c r="C5" s="485">
        <v>3</v>
      </c>
      <c r="D5" s="485">
        <v>4</v>
      </c>
      <c r="E5" s="485">
        <v>5</v>
      </c>
      <c r="F5" s="485">
        <v>6</v>
      </c>
      <c r="G5" s="485">
        <v>7</v>
      </c>
      <c r="H5" s="485">
        <v>8</v>
      </c>
      <c r="I5" s="485">
        <v>9</v>
      </c>
      <c r="J5" s="485">
        <v>10</v>
      </c>
      <c r="K5" s="485">
        <v>11</v>
      </c>
      <c r="L5" s="485">
        <v>12</v>
      </c>
      <c r="M5" s="485">
        <v>13</v>
      </c>
      <c r="N5" s="485">
        <v>14</v>
      </c>
      <c r="O5" s="485">
        <v>15</v>
      </c>
      <c r="P5" s="485">
        <v>16</v>
      </c>
      <c r="Q5" s="485">
        <v>17</v>
      </c>
      <c r="R5" s="485">
        <v>18</v>
      </c>
      <c r="S5" s="484">
        <v>19</v>
      </c>
    </row>
    <row r="6" spans="1:19" ht="20.100000000000001" customHeight="1">
      <c r="A6" s="486" t="s">
        <v>777</v>
      </c>
      <c r="B6" s="486">
        <v>1</v>
      </c>
      <c r="C6" s="884">
        <v>1</v>
      </c>
      <c r="D6" s="487" t="s">
        <v>787</v>
      </c>
      <c r="E6" s="884">
        <v>7</v>
      </c>
      <c r="F6" s="884">
        <v>14</v>
      </c>
      <c r="G6" s="884">
        <v>21</v>
      </c>
      <c r="H6" s="884"/>
      <c r="I6" s="884"/>
      <c r="J6" s="884"/>
      <c r="K6" s="884"/>
      <c r="L6" s="884"/>
      <c r="M6" s="884"/>
      <c r="N6" s="884">
        <v>20</v>
      </c>
      <c r="O6" s="884"/>
      <c r="P6" s="884">
        <v>1</v>
      </c>
      <c r="Q6" s="884"/>
      <c r="R6" s="884"/>
      <c r="S6" s="1094" t="s">
        <v>788</v>
      </c>
    </row>
    <row r="7" spans="1:19" ht="27.75" customHeight="1">
      <c r="A7" s="486" t="s">
        <v>778</v>
      </c>
      <c r="B7" s="486">
        <v>1</v>
      </c>
      <c r="C7" s="884">
        <v>2</v>
      </c>
      <c r="D7" s="487" t="s">
        <v>787</v>
      </c>
      <c r="E7" s="884">
        <v>8</v>
      </c>
      <c r="F7" s="884">
        <v>14</v>
      </c>
      <c r="G7" s="884">
        <v>22</v>
      </c>
      <c r="H7" s="884"/>
      <c r="I7" s="884"/>
      <c r="J7" s="884">
        <v>2</v>
      </c>
      <c r="K7" s="884"/>
      <c r="L7" s="884"/>
      <c r="M7" s="884"/>
      <c r="N7" s="884">
        <v>21</v>
      </c>
      <c r="O7" s="884"/>
      <c r="P7" s="884">
        <v>1</v>
      </c>
      <c r="Q7" s="884"/>
      <c r="R7" s="884"/>
      <c r="S7" s="983" t="s">
        <v>789</v>
      </c>
    </row>
    <row r="8" spans="1:19" ht="26.25" customHeight="1">
      <c r="A8" s="486" t="s">
        <v>779</v>
      </c>
      <c r="B8" s="486">
        <v>1</v>
      </c>
      <c r="C8" s="884">
        <v>3</v>
      </c>
      <c r="D8" s="890" t="s">
        <v>790</v>
      </c>
      <c r="E8" s="884">
        <v>3</v>
      </c>
      <c r="F8" s="884">
        <v>21</v>
      </c>
      <c r="G8" s="884">
        <v>24</v>
      </c>
      <c r="H8" s="884"/>
      <c r="I8" s="884"/>
      <c r="J8" s="884"/>
      <c r="K8" s="884">
        <v>1</v>
      </c>
      <c r="L8" s="884"/>
      <c r="M8" s="884"/>
      <c r="N8" s="884">
        <v>20</v>
      </c>
      <c r="O8" s="884"/>
      <c r="P8" s="884">
        <v>4</v>
      </c>
      <c r="Q8" s="884"/>
      <c r="R8" s="884"/>
      <c r="S8" s="983" t="s">
        <v>1521</v>
      </c>
    </row>
    <row r="9" spans="1:19" ht="20.100000000000001" customHeight="1">
      <c r="A9" s="486" t="s">
        <v>780</v>
      </c>
      <c r="B9" s="486">
        <v>1</v>
      </c>
      <c r="C9" s="884">
        <v>4</v>
      </c>
      <c r="D9" s="891" t="s">
        <v>792</v>
      </c>
      <c r="E9" s="884">
        <v>19</v>
      </c>
      <c r="F9" s="884">
        <v>5</v>
      </c>
      <c r="G9" s="884">
        <v>24</v>
      </c>
      <c r="H9" s="884"/>
      <c r="I9" s="884"/>
      <c r="J9" s="884">
        <v>2</v>
      </c>
      <c r="K9" s="884">
        <v>1</v>
      </c>
      <c r="L9" s="884"/>
      <c r="M9" s="884">
        <v>1</v>
      </c>
      <c r="N9" s="884">
        <v>21</v>
      </c>
      <c r="O9" s="884"/>
      <c r="P9" s="884">
        <v>3</v>
      </c>
      <c r="Q9" s="884"/>
      <c r="R9" s="884"/>
      <c r="S9" s="1094" t="s">
        <v>793</v>
      </c>
    </row>
    <row r="10" spans="1:19" ht="27.75" customHeight="1">
      <c r="A10" s="486" t="s">
        <v>781</v>
      </c>
      <c r="B10" s="486">
        <v>1</v>
      </c>
      <c r="C10" s="884">
        <v>5</v>
      </c>
      <c r="D10" s="487" t="s">
        <v>794</v>
      </c>
      <c r="E10" s="884">
        <v>7</v>
      </c>
      <c r="F10" s="884">
        <v>18</v>
      </c>
      <c r="G10" s="884">
        <v>25</v>
      </c>
      <c r="H10" s="884"/>
      <c r="I10" s="884"/>
      <c r="J10" s="884"/>
      <c r="K10" s="884"/>
      <c r="L10" s="884"/>
      <c r="M10" s="884"/>
      <c r="N10" s="884">
        <v>17</v>
      </c>
      <c r="O10" s="884"/>
      <c r="P10" s="884">
        <v>8</v>
      </c>
      <c r="Q10" s="884"/>
      <c r="R10" s="884"/>
      <c r="S10" s="983" t="s">
        <v>1522</v>
      </c>
    </row>
    <row r="11" spans="1:19" ht="20.100000000000001" customHeight="1">
      <c r="A11" s="486" t="s">
        <v>782</v>
      </c>
      <c r="B11" s="486">
        <v>1</v>
      </c>
      <c r="C11" s="884">
        <v>6</v>
      </c>
      <c r="D11" s="487" t="s">
        <v>795</v>
      </c>
      <c r="E11" s="884">
        <v>7</v>
      </c>
      <c r="F11" s="884">
        <v>19</v>
      </c>
      <c r="G11" s="884">
        <v>26</v>
      </c>
      <c r="H11" s="884"/>
      <c r="I11" s="884"/>
      <c r="J11" s="884"/>
      <c r="K11" s="884">
        <v>1</v>
      </c>
      <c r="L11" s="884"/>
      <c r="M11" s="884"/>
      <c r="N11" s="884">
        <v>26</v>
      </c>
      <c r="O11" s="884"/>
      <c r="P11" s="884"/>
      <c r="Q11" s="884"/>
      <c r="R11" s="884"/>
      <c r="S11" s="1094" t="s">
        <v>1304</v>
      </c>
    </row>
    <row r="12" spans="1:19" ht="20.100000000000001" customHeight="1">
      <c r="A12" s="486" t="s">
        <v>783</v>
      </c>
      <c r="B12" s="486">
        <v>1</v>
      </c>
      <c r="C12" s="884">
        <v>7</v>
      </c>
      <c r="D12" s="488" t="s">
        <v>796</v>
      </c>
      <c r="E12" s="884">
        <v>2</v>
      </c>
      <c r="F12" s="884">
        <v>21</v>
      </c>
      <c r="G12" s="884">
        <v>23</v>
      </c>
      <c r="H12" s="884"/>
      <c r="I12" s="884"/>
      <c r="J12" s="884">
        <v>1</v>
      </c>
      <c r="K12" s="884">
        <v>1</v>
      </c>
      <c r="L12" s="884"/>
      <c r="M12" s="884"/>
      <c r="N12" s="884">
        <v>21</v>
      </c>
      <c r="O12" s="884"/>
      <c r="P12" s="884">
        <v>2</v>
      </c>
      <c r="Q12" s="884"/>
      <c r="R12" s="884"/>
      <c r="S12" s="1094" t="s">
        <v>1153</v>
      </c>
    </row>
    <row r="13" spans="1:19" ht="28.5" customHeight="1">
      <c r="A13" s="486" t="s">
        <v>784</v>
      </c>
      <c r="B13" s="486">
        <v>1</v>
      </c>
      <c r="C13" s="884">
        <v>8</v>
      </c>
      <c r="D13" s="890" t="s">
        <v>797</v>
      </c>
      <c r="E13" s="884">
        <v>7</v>
      </c>
      <c r="F13" s="884">
        <v>16</v>
      </c>
      <c r="G13" s="884">
        <v>23</v>
      </c>
      <c r="H13" s="884"/>
      <c r="I13" s="884"/>
      <c r="J13" s="884"/>
      <c r="K13" s="884"/>
      <c r="L13" s="884">
        <v>1</v>
      </c>
      <c r="M13" s="884"/>
      <c r="N13" s="884">
        <v>19</v>
      </c>
      <c r="O13" s="884"/>
      <c r="P13" s="884">
        <v>4</v>
      </c>
      <c r="Q13" s="884"/>
      <c r="R13" s="884"/>
      <c r="S13" s="983" t="s">
        <v>1523</v>
      </c>
    </row>
    <row r="14" spans="1:19" ht="27.75" customHeight="1">
      <c r="A14" s="486" t="s">
        <v>785</v>
      </c>
      <c r="B14" s="486">
        <v>1</v>
      </c>
      <c r="C14" s="884">
        <v>9</v>
      </c>
      <c r="D14" s="890" t="s">
        <v>799</v>
      </c>
      <c r="E14" s="884">
        <v>8</v>
      </c>
      <c r="F14" s="884">
        <v>16</v>
      </c>
      <c r="G14" s="884">
        <v>24</v>
      </c>
      <c r="H14" s="884"/>
      <c r="I14" s="884"/>
      <c r="J14" s="884"/>
      <c r="K14" s="884"/>
      <c r="L14" s="884"/>
      <c r="M14" s="884">
        <v>2</v>
      </c>
      <c r="N14" s="884">
        <v>22</v>
      </c>
      <c r="O14" s="884"/>
      <c r="P14" s="884">
        <v>2</v>
      </c>
      <c r="Q14" s="884"/>
      <c r="R14" s="884"/>
      <c r="S14" s="983" t="s">
        <v>1524</v>
      </c>
    </row>
    <row r="15" spans="1:19" ht="30" customHeight="1">
      <c r="A15" s="486" t="s">
        <v>786</v>
      </c>
      <c r="B15" s="486">
        <v>1</v>
      </c>
      <c r="C15" s="884">
        <v>10</v>
      </c>
      <c r="D15" s="487" t="s">
        <v>801</v>
      </c>
      <c r="E15" s="884">
        <v>9</v>
      </c>
      <c r="F15" s="884">
        <v>12</v>
      </c>
      <c r="G15" s="884">
        <v>21</v>
      </c>
      <c r="H15" s="884"/>
      <c r="I15" s="884"/>
      <c r="J15" s="884"/>
      <c r="K15" s="884">
        <v>1</v>
      </c>
      <c r="L15" s="884">
        <v>3</v>
      </c>
      <c r="M15" s="884"/>
      <c r="N15" s="884">
        <v>17</v>
      </c>
      <c r="O15" s="884"/>
      <c r="P15" s="884">
        <v>4</v>
      </c>
      <c r="Q15" s="884"/>
      <c r="R15" s="884"/>
      <c r="S15" s="983" t="s">
        <v>1525</v>
      </c>
    </row>
    <row r="16" spans="1:19" ht="27.75" customHeight="1">
      <c r="A16" s="486" t="s">
        <v>803</v>
      </c>
      <c r="B16" s="486">
        <v>2</v>
      </c>
      <c r="C16" s="884">
        <v>1</v>
      </c>
      <c r="D16" s="487" t="s">
        <v>787</v>
      </c>
      <c r="E16" s="884">
        <v>6</v>
      </c>
      <c r="F16" s="884">
        <v>16</v>
      </c>
      <c r="G16" s="884">
        <v>22</v>
      </c>
      <c r="H16" s="884"/>
      <c r="I16" s="884"/>
      <c r="J16" s="884"/>
      <c r="K16" s="884"/>
      <c r="L16" s="884"/>
      <c r="M16" s="884"/>
      <c r="N16" s="884">
        <v>22</v>
      </c>
      <c r="O16" s="884"/>
      <c r="P16" s="884"/>
      <c r="Q16" s="884"/>
      <c r="R16" s="884"/>
      <c r="S16" s="983" t="s">
        <v>1528</v>
      </c>
    </row>
    <row r="17" spans="1:19" ht="26.25" customHeight="1">
      <c r="A17" s="486" t="s">
        <v>805</v>
      </c>
      <c r="B17" s="486">
        <v>2</v>
      </c>
      <c r="C17" s="884">
        <v>2</v>
      </c>
      <c r="D17" s="487" t="s">
        <v>787</v>
      </c>
      <c r="E17" s="884">
        <v>8</v>
      </c>
      <c r="F17" s="884">
        <v>14</v>
      </c>
      <c r="G17" s="884">
        <v>22</v>
      </c>
      <c r="H17" s="884"/>
      <c r="I17" s="884"/>
      <c r="J17" s="884">
        <v>1</v>
      </c>
      <c r="K17" s="884"/>
      <c r="L17" s="884"/>
      <c r="M17" s="884"/>
      <c r="N17" s="884">
        <v>20</v>
      </c>
      <c r="O17" s="884"/>
      <c r="P17" s="884">
        <v>2</v>
      </c>
      <c r="Q17" s="884"/>
      <c r="R17" s="884"/>
      <c r="S17" s="1095" t="s">
        <v>1526</v>
      </c>
    </row>
    <row r="18" spans="1:19" ht="20.100000000000001" customHeight="1">
      <c r="A18" s="486" t="s">
        <v>807</v>
      </c>
      <c r="B18" s="486">
        <v>2</v>
      </c>
      <c r="C18" s="884">
        <v>3</v>
      </c>
      <c r="D18" s="890" t="s">
        <v>790</v>
      </c>
      <c r="E18" s="884">
        <v>5</v>
      </c>
      <c r="F18" s="884">
        <v>18</v>
      </c>
      <c r="G18" s="884">
        <v>23</v>
      </c>
      <c r="H18" s="884"/>
      <c r="I18" s="884"/>
      <c r="J18" s="884"/>
      <c r="K18" s="884"/>
      <c r="L18" s="884"/>
      <c r="M18" s="884"/>
      <c r="N18" s="884">
        <v>23</v>
      </c>
      <c r="O18" s="884"/>
      <c r="P18" s="884"/>
      <c r="Q18" s="884"/>
      <c r="R18" s="884"/>
      <c r="S18" s="1094" t="s">
        <v>808</v>
      </c>
    </row>
    <row r="19" spans="1:19" ht="27" customHeight="1">
      <c r="A19" s="486" t="s">
        <v>809</v>
      </c>
      <c r="B19" s="486">
        <v>2</v>
      </c>
      <c r="C19" s="884">
        <v>4</v>
      </c>
      <c r="D19" s="891" t="s">
        <v>792</v>
      </c>
      <c r="E19" s="884">
        <v>14</v>
      </c>
      <c r="F19" s="884">
        <v>5</v>
      </c>
      <c r="G19" s="884">
        <v>19</v>
      </c>
      <c r="H19" s="884"/>
      <c r="I19" s="884"/>
      <c r="J19" s="884">
        <v>1</v>
      </c>
      <c r="K19" s="884"/>
      <c r="L19" s="884"/>
      <c r="M19" s="884"/>
      <c r="N19" s="884">
        <v>18</v>
      </c>
      <c r="O19" s="884"/>
      <c r="P19" s="884">
        <v>1</v>
      </c>
      <c r="Q19" s="884"/>
      <c r="R19" s="884"/>
      <c r="S19" s="983" t="s">
        <v>1527</v>
      </c>
    </row>
    <row r="20" spans="1:19" ht="20.100000000000001" customHeight="1">
      <c r="A20" s="486" t="s">
        <v>811</v>
      </c>
      <c r="B20" s="486">
        <v>2</v>
      </c>
      <c r="C20" s="884">
        <v>5</v>
      </c>
      <c r="D20" s="487" t="s">
        <v>794</v>
      </c>
      <c r="E20" s="884">
        <v>3</v>
      </c>
      <c r="F20" s="884">
        <v>25</v>
      </c>
      <c r="G20" s="884">
        <v>28</v>
      </c>
      <c r="H20" s="884"/>
      <c r="I20" s="884"/>
      <c r="J20" s="884">
        <v>1</v>
      </c>
      <c r="K20" s="884"/>
      <c r="L20" s="884">
        <v>1</v>
      </c>
      <c r="M20" s="884"/>
      <c r="N20" s="884">
        <v>24</v>
      </c>
      <c r="O20" s="884"/>
      <c r="P20" s="884">
        <v>4</v>
      </c>
      <c r="Q20" s="884"/>
      <c r="R20" s="884"/>
      <c r="S20" s="1096" t="s">
        <v>812</v>
      </c>
    </row>
    <row r="21" spans="1:19" ht="20.100000000000001" customHeight="1">
      <c r="A21" s="486" t="s">
        <v>813</v>
      </c>
      <c r="B21" s="486">
        <v>2</v>
      </c>
      <c r="C21" s="884">
        <v>6</v>
      </c>
      <c r="D21" s="487" t="s">
        <v>794</v>
      </c>
      <c r="E21" s="884">
        <v>4</v>
      </c>
      <c r="F21" s="884">
        <v>24</v>
      </c>
      <c r="G21" s="884">
        <v>28</v>
      </c>
      <c r="H21" s="884"/>
      <c r="I21" s="884"/>
      <c r="J21" s="884"/>
      <c r="K21" s="884"/>
      <c r="L21" s="884"/>
      <c r="M21" s="884">
        <v>5</v>
      </c>
      <c r="N21" s="884">
        <v>23</v>
      </c>
      <c r="O21" s="884"/>
      <c r="P21" s="884">
        <v>5</v>
      </c>
      <c r="Q21" s="884"/>
      <c r="R21" s="884"/>
      <c r="S21" s="1094" t="s">
        <v>814</v>
      </c>
    </row>
    <row r="22" spans="1:19" ht="20.100000000000001" customHeight="1">
      <c r="A22" s="486" t="s">
        <v>815</v>
      </c>
      <c r="B22" s="486">
        <v>2</v>
      </c>
      <c r="C22" s="884">
        <v>7</v>
      </c>
      <c r="D22" s="488" t="s">
        <v>796</v>
      </c>
      <c r="E22" s="884">
        <v>4</v>
      </c>
      <c r="F22" s="884">
        <v>17</v>
      </c>
      <c r="G22" s="884">
        <v>21</v>
      </c>
      <c r="H22" s="884"/>
      <c r="I22" s="884"/>
      <c r="J22" s="884"/>
      <c r="K22" s="884"/>
      <c r="L22" s="884"/>
      <c r="M22" s="884"/>
      <c r="N22" s="884">
        <v>17</v>
      </c>
      <c r="O22" s="884"/>
      <c r="P22" s="884">
        <v>4</v>
      </c>
      <c r="Q22" s="884"/>
      <c r="R22" s="884"/>
      <c r="S22" s="1096" t="s">
        <v>816</v>
      </c>
    </row>
    <row r="23" spans="1:19" ht="20.100000000000001" customHeight="1">
      <c r="A23" s="486" t="s">
        <v>817</v>
      </c>
      <c r="B23" s="486">
        <v>2</v>
      </c>
      <c r="C23" s="884">
        <v>8</v>
      </c>
      <c r="D23" s="890" t="s">
        <v>797</v>
      </c>
      <c r="E23" s="884">
        <v>15</v>
      </c>
      <c r="F23" s="884">
        <v>9</v>
      </c>
      <c r="G23" s="884">
        <v>24</v>
      </c>
      <c r="H23" s="884"/>
      <c r="I23" s="884"/>
      <c r="J23" s="884"/>
      <c r="K23" s="884">
        <v>1</v>
      </c>
      <c r="L23" s="884"/>
      <c r="M23" s="884">
        <v>1</v>
      </c>
      <c r="N23" s="884">
        <v>23</v>
      </c>
      <c r="O23" s="884"/>
      <c r="P23" s="884">
        <v>1</v>
      </c>
      <c r="Q23" s="884"/>
      <c r="R23" s="884"/>
      <c r="S23" s="1094" t="s">
        <v>818</v>
      </c>
    </row>
    <row r="24" spans="1:19" ht="20.100000000000001" customHeight="1">
      <c r="A24" s="486" t="s">
        <v>819</v>
      </c>
      <c r="B24" s="486">
        <v>2</v>
      </c>
      <c r="C24" s="884">
        <v>9</v>
      </c>
      <c r="D24" s="487" t="s">
        <v>820</v>
      </c>
      <c r="E24" s="884">
        <v>3</v>
      </c>
      <c r="F24" s="884">
        <v>12</v>
      </c>
      <c r="G24" s="884">
        <v>15</v>
      </c>
      <c r="H24" s="884"/>
      <c r="I24" s="884"/>
      <c r="J24" s="884"/>
      <c r="K24" s="884">
        <v>1</v>
      </c>
      <c r="L24" s="884"/>
      <c r="M24" s="884"/>
      <c r="N24" s="884">
        <v>11</v>
      </c>
      <c r="O24" s="884"/>
      <c r="P24" s="884">
        <v>4</v>
      </c>
      <c r="Q24" s="884"/>
      <c r="R24" s="884"/>
      <c r="S24" s="1094" t="s">
        <v>821</v>
      </c>
    </row>
    <row r="25" spans="1:19" ht="20.100000000000001" customHeight="1">
      <c r="A25" s="486" t="s">
        <v>822</v>
      </c>
      <c r="B25" s="486">
        <v>2</v>
      </c>
      <c r="C25" s="884">
        <v>10</v>
      </c>
      <c r="D25" s="487" t="s">
        <v>801</v>
      </c>
      <c r="E25" s="884">
        <v>3</v>
      </c>
      <c r="F25" s="884">
        <v>10</v>
      </c>
      <c r="G25" s="884">
        <v>13</v>
      </c>
      <c r="H25" s="884"/>
      <c r="I25" s="884"/>
      <c r="J25" s="884">
        <v>1</v>
      </c>
      <c r="K25" s="884"/>
      <c r="L25" s="884">
        <v>2</v>
      </c>
      <c r="M25" s="884">
        <v>4</v>
      </c>
      <c r="N25" s="884">
        <v>9</v>
      </c>
      <c r="O25" s="884"/>
      <c r="P25" s="884">
        <v>4</v>
      </c>
      <c r="Q25" s="884"/>
      <c r="R25" s="884"/>
      <c r="S25" s="1096" t="s">
        <v>823</v>
      </c>
    </row>
    <row r="26" spans="1:19" ht="20.100000000000001" customHeight="1">
      <c r="A26" s="486" t="s">
        <v>824</v>
      </c>
      <c r="B26" s="486">
        <v>3</v>
      </c>
      <c r="C26" s="884">
        <v>1</v>
      </c>
      <c r="D26" s="487" t="s">
        <v>787</v>
      </c>
      <c r="E26" s="884">
        <v>13</v>
      </c>
      <c r="F26" s="884">
        <v>14</v>
      </c>
      <c r="G26" s="884">
        <v>27</v>
      </c>
      <c r="H26" s="884"/>
      <c r="I26" s="884"/>
      <c r="J26" s="884"/>
      <c r="K26" s="884"/>
      <c r="L26" s="884"/>
      <c r="M26" s="884"/>
      <c r="N26" s="884">
        <v>26</v>
      </c>
      <c r="O26" s="884"/>
      <c r="P26" s="884">
        <v>1</v>
      </c>
      <c r="Q26" s="884"/>
      <c r="R26" s="884"/>
      <c r="S26" s="1094" t="s">
        <v>825</v>
      </c>
    </row>
    <row r="27" spans="1:19" ht="20.100000000000001" customHeight="1">
      <c r="A27" s="486" t="s">
        <v>826</v>
      </c>
      <c r="B27" s="486">
        <v>3</v>
      </c>
      <c r="C27" s="884">
        <v>2</v>
      </c>
      <c r="D27" s="890" t="s">
        <v>790</v>
      </c>
      <c r="E27" s="884">
        <v>8</v>
      </c>
      <c r="F27" s="884">
        <v>16</v>
      </c>
      <c r="G27" s="884">
        <v>24</v>
      </c>
      <c r="H27" s="884"/>
      <c r="I27" s="884"/>
      <c r="J27" s="884"/>
      <c r="K27" s="884"/>
      <c r="L27" s="884"/>
      <c r="M27" s="884"/>
      <c r="N27" s="884">
        <v>24</v>
      </c>
      <c r="O27" s="884"/>
      <c r="P27" s="884"/>
      <c r="Q27" s="884"/>
      <c r="R27" s="884"/>
      <c r="S27" s="1094" t="s">
        <v>827</v>
      </c>
    </row>
    <row r="28" spans="1:19" ht="27.75" customHeight="1">
      <c r="A28" s="486" t="s">
        <v>828</v>
      </c>
      <c r="B28" s="486">
        <v>3</v>
      </c>
      <c r="C28" s="884">
        <v>3</v>
      </c>
      <c r="D28" s="890" t="s">
        <v>792</v>
      </c>
      <c r="E28" s="884">
        <v>16</v>
      </c>
      <c r="F28" s="884">
        <v>3</v>
      </c>
      <c r="G28" s="884">
        <v>19</v>
      </c>
      <c r="H28" s="884"/>
      <c r="I28" s="884"/>
      <c r="J28" s="884"/>
      <c r="K28" s="884"/>
      <c r="L28" s="884"/>
      <c r="M28" s="884"/>
      <c r="N28" s="884">
        <v>19</v>
      </c>
      <c r="O28" s="884"/>
      <c r="P28" s="884"/>
      <c r="Q28" s="884"/>
      <c r="R28" s="884"/>
      <c r="S28" s="983" t="s">
        <v>1533</v>
      </c>
    </row>
    <row r="29" spans="1:19" ht="20.100000000000001" customHeight="1">
      <c r="A29" s="486" t="s">
        <v>830</v>
      </c>
      <c r="B29" s="486">
        <v>3</v>
      </c>
      <c r="C29" s="884">
        <v>4</v>
      </c>
      <c r="D29" s="487" t="s">
        <v>794</v>
      </c>
      <c r="E29" s="884">
        <v>4</v>
      </c>
      <c r="F29" s="884">
        <v>26</v>
      </c>
      <c r="G29" s="884">
        <v>30</v>
      </c>
      <c r="H29" s="884"/>
      <c r="I29" s="884"/>
      <c r="J29" s="884"/>
      <c r="K29" s="884">
        <v>3</v>
      </c>
      <c r="L29" s="884"/>
      <c r="M29" s="884"/>
      <c r="N29" s="884">
        <v>22</v>
      </c>
      <c r="O29" s="884"/>
      <c r="P29" s="884">
        <v>8</v>
      </c>
      <c r="Q29" s="884"/>
      <c r="R29" s="884"/>
      <c r="S29" s="1096" t="s">
        <v>831</v>
      </c>
    </row>
    <row r="30" spans="1:19" ht="20.100000000000001" customHeight="1">
      <c r="A30" s="486" t="s">
        <v>832</v>
      </c>
      <c r="B30" s="486">
        <v>3</v>
      </c>
      <c r="C30" s="884">
        <v>5</v>
      </c>
      <c r="D30" s="487" t="s">
        <v>794</v>
      </c>
      <c r="E30" s="884">
        <v>3</v>
      </c>
      <c r="F30" s="884">
        <v>28</v>
      </c>
      <c r="G30" s="884">
        <v>31</v>
      </c>
      <c r="H30" s="884"/>
      <c r="I30" s="884"/>
      <c r="J30" s="884"/>
      <c r="K30" s="884">
        <v>1</v>
      </c>
      <c r="L30" s="884"/>
      <c r="M30" s="884"/>
      <c r="N30" s="884">
        <v>22</v>
      </c>
      <c r="O30" s="884"/>
      <c r="P30" s="884">
        <v>9</v>
      </c>
      <c r="Q30" s="884"/>
      <c r="R30" s="884"/>
      <c r="S30" s="1094" t="s">
        <v>833</v>
      </c>
    </row>
    <row r="31" spans="1:19" ht="20.100000000000001" customHeight="1">
      <c r="A31" s="486" t="s">
        <v>834</v>
      </c>
      <c r="B31" s="486">
        <v>3</v>
      </c>
      <c r="C31" s="884">
        <v>6</v>
      </c>
      <c r="D31" s="488" t="s">
        <v>796</v>
      </c>
      <c r="E31" s="884">
        <v>1</v>
      </c>
      <c r="F31" s="884">
        <v>21</v>
      </c>
      <c r="G31" s="884">
        <v>22</v>
      </c>
      <c r="H31" s="884"/>
      <c r="I31" s="884"/>
      <c r="J31" s="884">
        <v>1</v>
      </c>
      <c r="K31" s="884"/>
      <c r="L31" s="884"/>
      <c r="M31" s="884">
        <v>2</v>
      </c>
      <c r="N31" s="884">
        <v>20</v>
      </c>
      <c r="O31" s="884"/>
      <c r="P31" s="884">
        <v>2</v>
      </c>
      <c r="Q31" s="884"/>
      <c r="R31" s="884"/>
      <c r="S31" s="1094" t="s">
        <v>835</v>
      </c>
    </row>
    <row r="32" spans="1:19" ht="27.75" customHeight="1">
      <c r="A32" s="486" t="s">
        <v>836</v>
      </c>
      <c r="B32" s="486">
        <v>3</v>
      </c>
      <c r="C32" s="884">
        <v>7</v>
      </c>
      <c r="D32" s="487" t="s">
        <v>837</v>
      </c>
      <c r="E32" s="884">
        <v>8</v>
      </c>
      <c r="F32" s="884">
        <v>11</v>
      </c>
      <c r="G32" s="884">
        <v>19</v>
      </c>
      <c r="H32" s="884"/>
      <c r="I32" s="884"/>
      <c r="J32" s="884">
        <v>1</v>
      </c>
      <c r="K32" s="884"/>
      <c r="L32" s="884">
        <v>2</v>
      </c>
      <c r="M32" s="884">
        <v>1</v>
      </c>
      <c r="N32" s="884">
        <v>15</v>
      </c>
      <c r="O32" s="884"/>
      <c r="P32" s="884">
        <v>4</v>
      </c>
      <c r="Q32" s="884"/>
      <c r="R32" s="884"/>
      <c r="S32" s="1097" t="s">
        <v>1532</v>
      </c>
    </row>
    <row r="33" spans="1:19" ht="18" customHeight="1">
      <c r="A33" s="486" t="s">
        <v>839</v>
      </c>
      <c r="B33" s="486">
        <v>3</v>
      </c>
      <c r="C33" s="884">
        <v>8</v>
      </c>
      <c r="D33" s="487" t="s">
        <v>820</v>
      </c>
      <c r="E33" s="884">
        <v>9</v>
      </c>
      <c r="F33" s="884">
        <v>13</v>
      </c>
      <c r="G33" s="884">
        <v>22</v>
      </c>
      <c r="H33" s="884"/>
      <c r="I33" s="884"/>
      <c r="J33" s="884">
        <v>4</v>
      </c>
      <c r="K33" s="884"/>
      <c r="L33" s="884"/>
      <c r="M33" s="884"/>
      <c r="N33" s="884">
        <v>15</v>
      </c>
      <c r="O33" s="884"/>
      <c r="P33" s="884">
        <v>7</v>
      </c>
      <c r="Q33" s="884"/>
      <c r="R33" s="884"/>
      <c r="S33" s="1094" t="s">
        <v>840</v>
      </c>
    </row>
    <row r="34" spans="1:19" ht="17.25" customHeight="1">
      <c r="A34" s="486" t="s">
        <v>841</v>
      </c>
      <c r="B34" s="486">
        <v>3</v>
      </c>
      <c r="C34" s="884">
        <v>9</v>
      </c>
      <c r="D34" s="488" t="s">
        <v>801</v>
      </c>
      <c r="E34" s="884">
        <v>15</v>
      </c>
      <c r="F34" s="884">
        <v>5</v>
      </c>
      <c r="G34" s="884">
        <v>20</v>
      </c>
      <c r="H34" s="884"/>
      <c r="I34" s="884"/>
      <c r="J34" s="884">
        <v>2</v>
      </c>
      <c r="K34" s="884"/>
      <c r="L34" s="884"/>
      <c r="M34" s="884"/>
      <c r="N34" s="884">
        <v>15</v>
      </c>
      <c r="O34" s="884"/>
      <c r="P34" s="884">
        <v>5</v>
      </c>
      <c r="Q34" s="884"/>
      <c r="R34" s="884"/>
      <c r="S34" s="1094" t="s">
        <v>842</v>
      </c>
    </row>
    <row r="35" spans="1:19" ht="18" customHeight="1">
      <c r="A35" s="486" t="s">
        <v>843</v>
      </c>
      <c r="B35" s="486">
        <v>4</v>
      </c>
      <c r="C35" s="884">
        <v>1</v>
      </c>
      <c r="D35" s="487" t="s">
        <v>787</v>
      </c>
      <c r="E35" s="884">
        <v>5</v>
      </c>
      <c r="F35" s="884">
        <v>12</v>
      </c>
      <c r="G35" s="884">
        <v>17</v>
      </c>
      <c r="H35" s="884"/>
      <c r="I35" s="884"/>
      <c r="J35" s="884"/>
      <c r="K35" s="884"/>
      <c r="L35" s="884"/>
      <c r="M35" s="884"/>
      <c r="N35" s="884">
        <v>17</v>
      </c>
      <c r="O35" s="884"/>
      <c r="P35" s="884"/>
      <c r="Q35" s="884"/>
      <c r="R35" s="884"/>
      <c r="S35" s="1094" t="s">
        <v>844</v>
      </c>
    </row>
    <row r="36" spans="1:19" ht="18" customHeight="1">
      <c r="A36" s="486" t="s">
        <v>845</v>
      </c>
      <c r="B36" s="486">
        <v>4</v>
      </c>
      <c r="C36" s="884">
        <v>2</v>
      </c>
      <c r="D36" s="487" t="s">
        <v>787</v>
      </c>
      <c r="E36" s="884">
        <v>5</v>
      </c>
      <c r="F36" s="884">
        <v>11</v>
      </c>
      <c r="G36" s="884">
        <v>16</v>
      </c>
      <c r="H36" s="884"/>
      <c r="I36" s="884"/>
      <c r="J36" s="884"/>
      <c r="K36" s="884"/>
      <c r="L36" s="884"/>
      <c r="M36" s="884"/>
      <c r="N36" s="884">
        <v>16</v>
      </c>
      <c r="O36" s="884"/>
      <c r="P36" s="884"/>
      <c r="Q36" s="884"/>
      <c r="R36" s="884"/>
      <c r="S36" s="1094" t="s">
        <v>846</v>
      </c>
    </row>
    <row r="37" spans="1:19" ht="24.75" customHeight="1">
      <c r="A37" s="486" t="s">
        <v>847</v>
      </c>
      <c r="B37" s="486">
        <v>4</v>
      </c>
      <c r="C37" s="884">
        <v>3</v>
      </c>
      <c r="D37" s="487" t="s">
        <v>790</v>
      </c>
      <c r="E37" s="884">
        <v>8</v>
      </c>
      <c r="F37" s="884">
        <v>13</v>
      </c>
      <c r="G37" s="884">
        <v>21</v>
      </c>
      <c r="H37" s="884"/>
      <c r="I37" s="884"/>
      <c r="J37" s="884">
        <v>1</v>
      </c>
      <c r="K37" s="884">
        <v>3</v>
      </c>
      <c r="L37" s="884"/>
      <c r="M37" s="884">
        <v>1</v>
      </c>
      <c r="N37" s="884">
        <v>20</v>
      </c>
      <c r="O37" s="884"/>
      <c r="P37" s="884">
        <v>1</v>
      </c>
      <c r="Q37" s="884"/>
      <c r="R37" s="884"/>
      <c r="S37" s="1098" t="s">
        <v>1529</v>
      </c>
    </row>
    <row r="38" spans="1:19" ht="20.25" customHeight="1">
      <c r="A38" s="486" t="s">
        <v>849</v>
      </c>
      <c r="B38" s="486">
        <v>4</v>
      </c>
      <c r="C38" s="884">
        <v>4</v>
      </c>
      <c r="D38" s="487" t="s">
        <v>794</v>
      </c>
      <c r="E38" s="884">
        <v>6</v>
      </c>
      <c r="F38" s="884">
        <v>26</v>
      </c>
      <c r="G38" s="884">
        <v>32</v>
      </c>
      <c r="H38" s="884"/>
      <c r="I38" s="884"/>
      <c r="J38" s="884"/>
      <c r="K38" s="884"/>
      <c r="L38" s="884">
        <v>2</v>
      </c>
      <c r="M38" s="884"/>
      <c r="N38" s="884">
        <v>25</v>
      </c>
      <c r="O38" s="884"/>
      <c r="P38" s="884">
        <v>7</v>
      </c>
      <c r="Q38" s="884"/>
      <c r="R38" s="884"/>
      <c r="S38" s="1094" t="s">
        <v>850</v>
      </c>
    </row>
    <row r="39" spans="1:19" ht="27" customHeight="1">
      <c r="A39" s="486" t="s">
        <v>851</v>
      </c>
      <c r="B39" s="486">
        <v>4</v>
      </c>
      <c r="C39" s="884">
        <v>5</v>
      </c>
      <c r="D39" s="487" t="s">
        <v>852</v>
      </c>
      <c r="E39" s="884">
        <v>8</v>
      </c>
      <c r="F39" s="884">
        <v>15</v>
      </c>
      <c r="G39" s="884">
        <v>23</v>
      </c>
      <c r="H39" s="884"/>
      <c r="I39" s="884"/>
      <c r="J39" s="884"/>
      <c r="K39" s="884">
        <v>1</v>
      </c>
      <c r="L39" s="884">
        <v>1</v>
      </c>
      <c r="M39" s="884">
        <v>1</v>
      </c>
      <c r="N39" s="884">
        <v>22</v>
      </c>
      <c r="O39" s="884"/>
      <c r="P39" s="884">
        <v>1</v>
      </c>
      <c r="Q39" s="884"/>
      <c r="R39" s="884"/>
      <c r="S39" s="983" t="s">
        <v>1530</v>
      </c>
    </row>
    <row r="40" spans="1:19" ht="30" customHeight="1">
      <c r="A40" s="486" t="s">
        <v>854</v>
      </c>
      <c r="B40" s="486">
        <v>4</v>
      </c>
      <c r="C40" s="884">
        <v>6</v>
      </c>
      <c r="D40" s="488" t="s">
        <v>796</v>
      </c>
      <c r="E40" s="884">
        <v>11</v>
      </c>
      <c r="F40" s="884">
        <v>11</v>
      </c>
      <c r="G40" s="884">
        <v>22</v>
      </c>
      <c r="H40" s="884"/>
      <c r="I40" s="884"/>
      <c r="J40" s="884"/>
      <c r="K40" s="884"/>
      <c r="L40" s="884"/>
      <c r="M40" s="884"/>
      <c r="N40" s="884">
        <v>22</v>
      </c>
      <c r="O40" s="884"/>
      <c r="P40" s="884"/>
      <c r="Q40" s="884"/>
      <c r="R40" s="884"/>
      <c r="S40" s="983" t="s">
        <v>1531</v>
      </c>
    </row>
    <row r="41" spans="1:19" ht="28.5" customHeight="1">
      <c r="A41" s="486" t="s">
        <v>856</v>
      </c>
      <c r="B41" s="486">
        <v>4</v>
      </c>
      <c r="C41" s="884">
        <v>7</v>
      </c>
      <c r="D41" s="488" t="s">
        <v>857</v>
      </c>
      <c r="E41" s="884">
        <v>1</v>
      </c>
      <c r="F41" s="884">
        <v>13</v>
      </c>
      <c r="G41" s="884">
        <v>14</v>
      </c>
      <c r="H41" s="884"/>
      <c r="I41" s="884"/>
      <c r="J41" s="884"/>
      <c r="K41" s="884"/>
      <c r="L41" s="884">
        <v>1</v>
      </c>
      <c r="M41" s="884"/>
      <c r="N41" s="884">
        <v>12</v>
      </c>
      <c r="O41" s="884"/>
      <c r="P41" s="884">
        <v>2</v>
      </c>
      <c r="Q41" s="884"/>
      <c r="R41" s="884"/>
      <c r="S41" s="1098" t="s">
        <v>1534</v>
      </c>
    </row>
    <row r="42" spans="1:19" ht="20.25" customHeight="1">
      <c r="A42" s="486" t="s">
        <v>859</v>
      </c>
      <c r="B42" s="486">
        <v>4</v>
      </c>
      <c r="C42" s="884">
        <v>8</v>
      </c>
      <c r="D42" s="487" t="s">
        <v>820</v>
      </c>
      <c r="E42" s="884">
        <v>7</v>
      </c>
      <c r="F42" s="884">
        <v>11</v>
      </c>
      <c r="G42" s="884">
        <v>18</v>
      </c>
      <c r="H42" s="884"/>
      <c r="I42" s="884"/>
      <c r="J42" s="884"/>
      <c r="K42" s="884"/>
      <c r="L42" s="884">
        <v>1</v>
      </c>
      <c r="M42" s="884">
        <v>2</v>
      </c>
      <c r="N42" s="884">
        <v>15</v>
      </c>
      <c r="O42" s="884"/>
      <c r="P42" s="884">
        <v>3</v>
      </c>
      <c r="Q42" s="884"/>
      <c r="R42" s="884"/>
      <c r="S42" s="1094" t="s">
        <v>860</v>
      </c>
    </row>
    <row r="43" spans="1:19" ht="37.5" customHeight="1">
      <c r="A43" s="489"/>
      <c r="B43" s="489"/>
      <c r="C43" s="490"/>
      <c r="D43" s="491"/>
      <c r="E43" s="490">
        <f>SUM(E6:E42)</f>
        <v>270</v>
      </c>
      <c r="F43" s="490">
        <f t="shared" ref="F43:R43" si="0">SUM(F6:F42)</f>
        <v>555</v>
      </c>
      <c r="G43" s="490">
        <f t="shared" si="0"/>
        <v>825</v>
      </c>
      <c r="H43" s="490">
        <f t="shared" si="0"/>
        <v>0</v>
      </c>
      <c r="I43" s="490">
        <f t="shared" si="0"/>
        <v>0</v>
      </c>
      <c r="J43" s="490">
        <f t="shared" si="0"/>
        <v>18</v>
      </c>
      <c r="K43" s="490">
        <f t="shared" si="0"/>
        <v>15</v>
      </c>
      <c r="L43" s="490">
        <f t="shared" si="0"/>
        <v>14</v>
      </c>
      <c r="M43" s="490">
        <f t="shared" si="0"/>
        <v>20</v>
      </c>
      <c r="N43" s="490">
        <f t="shared" si="0"/>
        <v>721</v>
      </c>
      <c r="O43" s="490">
        <f t="shared" si="0"/>
        <v>0</v>
      </c>
      <c r="P43" s="490">
        <f t="shared" si="0"/>
        <v>104</v>
      </c>
      <c r="Q43" s="490">
        <f t="shared" si="0"/>
        <v>0</v>
      </c>
      <c r="R43" s="490">
        <f t="shared" si="0"/>
        <v>0</v>
      </c>
      <c r="S43" s="489"/>
    </row>
  </sheetData>
  <mergeCells count="21">
    <mergeCell ref="N2:R2"/>
    <mergeCell ref="S2:S4"/>
    <mergeCell ref="E3:E4"/>
    <mergeCell ref="F3:F4"/>
    <mergeCell ref="G3:G4"/>
    <mergeCell ref="H3:H4"/>
    <mergeCell ref="I3:I4"/>
    <mergeCell ref="J3:J4"/>
    <mergeCell ref="K3:K4"/>
    <mergeCell ref="L3:L4"/>
    <mergeCell ref="N3:N4"/>
    <mergeCell ref="O3:O4"/>
    <mergeCell ref="P3:P4"/>
    <mergeCell ref="Q3:Q4"/>
    <mergeCell ref="R3:R4"/>
    <mergeCell ref="A2:A4"/>
    <mergeCell ref="B2:B4"/>
    <mergeCell ref="C2:C4"/>
    <mergeCell ref="D2:D4"/>
    <mergeCell ref="E2:M2"/>
    <mergeCell ref="M3:M4"/>
  </mergeCells>
  <printOptions horizontalCentered="1"/>
  <pageMargins left="0.25" right="0.25" top="0.75" bottom="0.75" header="0.3" footer="0.3"/>
  <pageSetup paperSize="9" scale="96"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L42"/>
  <sheetViews>
    <sheetView showZeros="0" topLeftCell="A15" workbookViewId="0">
      <selection activeCell="Q21" sqref="Q21"/>
    </sheetView>
  </sheetViews>
  <sheetFormatPr defaultColWidth="11.5" defaultRowHeight="12.75"/>
  <cols>
    <col min="1" max="1" width="3.83203125" style="262" customWidth="1"/>
    <col min="2" max="2" width="29.83203125" style="262" customWidth="1"/>
    <col min="3" max="6" width="4.83203125" style="262" customWidth="1"/>
    <col min="7" max="7" width="6.83203125" style="262" customWidth="1"/>
    <col min="8" max="8" width="28.5" style="262" customWidth="1"/>
    <col min="9" max="12" width="5.83203125" style="262" customWidth="1"/>
    <col min="13" max="256" width="11.5" style="262"/>
    <col min="257" max="257" width="3.83203125" style="262" customWidth="1"/>
    <col min="258" max="258" width="43.6640625" style="262" customWidth="1"/>
    <col min="259" max="262" width="4.83203125" style="262" customWidth="1"/>
    <col min="263" max="263" width="6.83203125" style="262" customWidth="1"/>
    <col min="264" max="264" width="19.83203125" style="262" customWidth="1"/>
    <col min="265" max="268" width="5.83203125" style="262" customWidth="1"/>
    <col min="269" max="512" width="11.5" style="262"/>
    <col min="513" max="513" width="3.83203125" style="262" customWidth="1"/>
    <col min="514" max="514" width="43.6640625" style="262" customWidth="1"/>
    <col min="515" max="518" width="4.83203125" style="262" customWidth="1"/>
    <col min="519" max="519" width="6.83203125" style="262" customWidth="1"/>
    <col min="520" max="520" width="19.83203125" style="262" customWidth="1"/>
    <col min="521" max="524" width="5.83203125" style="262" customWidth="1"/>
    <col min="525" max="768" width="11.5" style="262"/>
    <col min="769" max="769" width="3.83203125" style="262" customWidth="1"/>
    <col min="770" max="770" width="43.6640625" style="262" customWidth="1"/>
    <col min="771" max="774" width="4.83203125" style="262" customWidth="1"/>
    <col min="775" max="775" width="6.83203125" style="262" customWidth="1"/>
    <col min="776" max="776" width="19.83203125" style="262" customWidth="1"/>
    <col min="777" max="780" width="5.83203125" style="262" customWidth="1"/>
    <col min="781" max="1024" width="11.5" style="262"/>
    <col min="1025" max="1025" width="3.83203125" style="262" customWidth="1"/>
    <col min="1026" max="1026" width="43.6640625" style="262" customWidth="1"/>
    <col min="1027" max="1030" width="4.83203125" style="262" customWidth="1"/>
    <col min="1031" max="1031" width="6.83203125" style="262" customWidth="1"/>
    <col min="1032" max="1032" width="19.83203125" style="262" customWidth="1"/>
    <col min="1033" max="1036" width="5.83203125" style="262" customWidth="1"/>
    <col min="1037" max="1280" width="11.5" style="262"/>
    <col min="1281" max="1281" width="3.83203125" style="262" customWidth="1"/>
    <col min="1282" max="1282" width="43.6640625" style="262" customWidth="1"/>
    <col min="1283" max="1286" width="4.83203125" style="262" customWidth="1"/>
    <col min="1287" max="1287" width="6.83203125" style="262" customWidth="1"/>
    <col min="1288" max="1288" width="19.83203125" style="262" customWidth="1"/>
    <col min="1289" max="1292" width="5.83203125" style="262" customWidth="1"/>
    <col min="1293" max="1536" width="11.5" style="262"/>
    <col min="1537" max="1537" width="3.83203125" style="262" customWidth="1"/>
    <col min="1538" max="1538" width="43.6640625" style="262" customWidth="1"/>
    <col min="1539" max="1542" width="4.83203125" style="262" customWidth="1"/>
    <col min="1543" max="1543" width="6.83203125" style="262" customWidth="1"/>
    <col min="1544" max="1544" width="19.83203125" style="262" customWidth="1"/>
    <col min="1545" max="1548" width="5.83203125" style="262" customWidth="1"/>
    <col min="1549" max="1792" width="11.5" style="262"/>
    <col min="1793" max="1793" width="3.83203125" style="262" customWidth="1"/>
    <col min="1794" max="1794" width="43.6640625" style="262" customWidth="1"/>
    <col min="1795" max="1798" width="4.83203125" style="262" customWidth="1"/>
    <col min="1799" max="1799" width="6.83203125" style="262" customWidth="1"/>
    <col min="1800" max="1800" width="19.83203125" style="262" customWidth="1"/>
    <col min="1801" max="1804" width="5.83203125" style="262" customWidth="1"/>
    <col min="1805" max="2048" width="11.5" style="262"/>
    <col min="2049" max="2049" width="3.83203125" style="262" customWidth="1"/>
    <col min="2050" max="2050" width="43.6640625" style="262" customWidth="1"/>
    <col min="2051" max="2054" width="4.83203125" style="262" customWidth="1"/>
    <col min="2055" max="2055" width="6.83203125" style="262" customWidth="1"/>
    <col min="2056" max="2056" width="19.83203125" style="262" customWidth="1"/>
    <col min="2057" max="2060" width="5.83203125" style="262" customWidth="1"/>
    <col min="2061" max="2304" width="11.5" style="262"/>
    <col min="2305" max="2305" width="3.83203125" style="262" customWidth="1"/>
    <col min="2306" max="2306" width="43.6640625" style="262" customWidth="1"/>
    <col min="2307" max="2310" width="4.83203125" style="262" customWidth="1"/>
    <col min="2311" max="2311" width="6.83203125" style="262" customWidth="1"/>
    <col min="2312" max="2312" width="19.83203125" style="262" customWidth="1"/>
    <col min="2313" max="2316" width="5.83203125" style="262" customWidth="1"/>
    <col min="2317" max="2560" width="11.5" style="262"/>
    <col min="2561" max="2561" width="3.83203125" style="262" customWidth="1"/>
    <col min="2562" max="2562" width="43.6640625" style="262" customWidth="1"/>
    <col min="2563" max="2566" width="4.83203125" style="262" customWidth="1"/>
    <col min="2567" max="2567" width="6.83203125" style="262" customWidth="1"/>
    <col min="2568" max="2568" width="19.83203125" style="262" customWidth="1"/>
    <col min="2569" max="2572" width="5.83203125" style="262" customWidth="1"/>
    <col min="2573" max="2816" width="11.5" style="262"/>
    <col min="2817" max="2817" width="3.83203125" style="262" customWidth="1"/>
    <col min="2818" max="2818" width="43.6640625" style="262" customWidth="1"/>
    <col min="2819" max="2822" width="4.83203125" style="262" customWidth="1"/>
    <col min="2823" max="2823" width="6.83203125" style="262" customWidth="1"/>
    <col min="2824" max="2824" width="19.83203125" style="262" customWidth="1"/>
    <col min="2825" max="2828" width="5.83203125" style="262" customWidth="1"/>
    <col min="2829" max="3072" width="11.5" style="262"/>
    <col min="3073" max="3073" width="3.83203125" style="262" customWidth="1"/>
    <col min="3074" max="3074" width="43.6640625" style="262" customWidth="1"/>
    <col min="3075" max="3078" width="4.83203125" style="262" customWidth="1"/>
    <col min="3079" max="3079" width="6.83203125" style="262" customWidth="1"/>
    <col min="3080" max="3080" width="19.83203125" style="262" customWidth="1"/>
    <col min="3081" max="3084" width="5.83203125" style="262" customWidth="1"/>
    <col min="3085" max="3328" width="11.5" style="262"/>
    <col min="3329" max="3329" width="3.83203125" style="262" customWidth="1"/>
    <col min="3330" max="3330" width="43.6640625" style="262" customWidth="1"/>
    <col min="3331" max="3334" width="4.83203125" style="262" customWidth="1"/>
    <col min="3335" max="3335" width="6.83203125" style="262" customWidth="1"/>
    <col min="3336" max="3336" width="19.83203125" style="262" customWidth="1"/>
    <col min="3337" max="3340" width="5.83203125" style="262" customWidth="1"/>
    <col min="3341" max="3584" width="11.5" style="262"/>
    <col min="3585" max="3585" width="3.83203125" style="262" customWidth="1"/>
    <col min="3586" max="3586" width="43.6640625" style="262" customWidth="1"/>
    <col min="3587" max="3590" width="4.83203125" style="262" customWidth="1"/>
    <col min="3591" max="3591" width="6.83203125" style="262" customWidth="1"/>
    <col min="3592" max="3592" width="19.83203125" style="262" customWidth="1"/>
    <col min="3593" max="3596" width="5.83203125" style="262" customWidth="1"/>
    <col min="3597" max="3840" width="11.5" style="262"/>
    <col min="3841" max="3841" width="3.83203125" style="262" customWidth="1"/>
    <col min="3842" max="3842" width="43.6640625" style="262" customWidth="1"/>
    <col min="3843" max="3846" width="4.83203125" style="262" customWidth="1"/>
    <col min="3847" max="3847" width="6.83203125" style="262" customWidth="1"/>
    <col min="3848" max="3848" width="19.83203125" style="262" customWidth="1"/>
    <col min="3849" max="3852" width="5.83203125" style="262" customWidth="1"/>
    <col min="3853" max="4096" width="11.5" style="262"/>
    <col min="4097" max="4097" width="3.83203125" style="262" customWidth="1"/>
    <col min="4098" max="4098" width="43.6640625" style="262" customWidth="1"/>
    <col min="4099" max="4102" width="4.83203125" style="262" customWidth="1"/>
    <col min="4103" max="4103" width="6.83203125" style="262" customWidth="1"/>
    <col min="4104" max="4104" width="19.83203125" style="262" customWidth="1"/>
    <col min="4105" max="4108" width="5.83203125" style="262" customWidth="1"/>
    <col min="4109" max="4352" width="11.5" style="262"/>
    <col min="4353" max="4353" width="3.83203125" style="262" customWidth="1"/>
    <col min="4354" max="4354" width="43.6640625" style="262" customWidth="1"/>
    <col min="4355" max="4358" width="4.83203125" style="262" customWidth="1"/>
    <col min="4359" max="4359" width="6.83203125" style="262" customWidth="1"/>
    <col min="4360" max="4360" width="19.83203125" style="262" customWidth="1"/>
    <col min="4361" max="4364" width="5.83203125" style="262" customWidth="1"/>
    <col min="4365" max="4608" width="11.5" style="262"/>
    <col min="4609" max="4609" width="3.83203125" style="262" customWidth="1"/>
    <col min="4610" max="4610" width="43.6640625" style="262" customWidth="1"/>
    <col min="4611" max="4614" width="4.83203125" style="262" customWidth="1"/>
    <col min="4615" max="4615" width="6.83203125" style="262" customWidth="1"/>
    <col min="4616" max="4616" width="19.83203125" style="262" customWidth="1"/>
    <col min="4617" max="4620" width="5.83203125" style="262" customWidth="1"/>
    <col min="4621" max="4864" width="11.5" style="262"/>
    <col min="4865" max="4865" width="3.83203125" style="262" customWidth="1"/>
    <col min="4866" max="4866" width="43.6640625" style="262" customWidth="1"/>
    <col min="4867" max="4870" width="4.83203125" style="262" customWidth="1"/>
    <col min="4871" max="4871" width="6.83203125" style="262" customWidth="1"/>
    <col min="4872" max="4872" width="19.83203125" style="262" customWidth="1"/>
    <col min="4873" max="4876" width="5.83203125" style="262" customWidth="1"/>
    <col min="4877" max="5120" width="11.5" style="262"/>
    <col min="5121" max="5121" width="3.83203125" style="262" customWidth="1"/>
    <col min="5122" max="5122" width="43.6640625" style="262" customWidth="1"/>
    <col min="5123" max="5126" width="4.83203125" style="262" customWidth="1"/>
    <col min="5127" max="5127" width="6.83203125" style="262" customWidth="1"/>
    <col min="5128" max="5128" width="19.83203125" style="262" customWidth="1"/>
    <col min="5129" max="5132" width="5.83203125" style="262" customWidth="1"/>
    <col min="5133" max="5376" width="11.5" style="262"/>
    <col min="5377" max="5377" width="3.83203125" style="262" customWidth="1"/>
    <col min="5378" max="5378" width="43.6640625" style="262" customWidth="1"/>
    <col min="5379" max="5382" width="4.83203125" style="262" customWidth="1"/>
    <col min="5383" max="5383" width="6.83203125" style="262" customWidth="1"/>
    <col min="5384" max="5384" width="19.83203125" style="262" customWidth="1"/>
    <col min="5385" max="5388" width="5.83203125" style="262" customWidth="1"/>
    <col min="5389" max="5632" width="11.5" style="262"/>
    <col min="5633" max="5633" width="3.83203125" style="262" customWidth="1"/>
    <col min="5634" max="5634" width="43.6640625" style="262" customWidth="1"/>
    <col min="5635" max="5638" width="4.83203125" style="262" customWidth="1"/>
    <col min="5639" max="5639" width="6.83203125" style="262" customWidth="1"/>
    <col min="5640" max="5640" width="19.83203125" style="262" customWidth="1"/>
    <col min="5641" max="5644" width="5.83203125" style="262" customWidth="1"/>
    <col min="5645" max="5888" width="11.5" style="262"/>
    <col min="5889" max="5889" width="3.83203125" style="262" customWidth="1"/>
    <col min="5890" max="5890" width="43.6640625" style="262" customWidth="1"/>
    <col min="5891" max="5894" width="4.83203125" style="262" customWidth="1"/>
    <col min="5895" max="5895" width="6.83203125" style="262" customWidth="1"/>
    <col min="5896" max="5896" width="19.83203125" style="262" customWidth="1"/>
    <col min="5897" max="5900" width="5.83203125" style="262" customWidth="1"/>
    <col min="5901" max="6144" width="11.5" style="262"/>
    <col min="6145" max="6145" width="3.83203125" style="262" customWidth="1"/>
    <col min="6146" max="6146" width="43.6640625" style="262" customWidth="1"/>
    <col min="6147" max="6150" width="4.83203125" style="262" customWidth="1"/>
    <col min="6151" max="6151" width="6.83203125" style="262" customWidth="1"/>
    <col min="6152" max="6152" width="19.83203125" style="262" customWidth="1"/>
    <col min="6153" max="6156" width="5.83203125" style="262" customWidth="1"/>
    <col min="6157" max="6400" width="11.5" style="262"/>
    <col min="6401" max="6401" width="3.83203125" style="262" customWidth="1"/>
    <col min="6402" max="6402" width="43.6640625" style="262" customWidth="1"/>
    <col min="6403" max="6406" width="4.83203125" style="262" customWidth="1"/>
    <col min="6407" max="6407" width="6.83203125" style="262" customWidth="1"/>
    <col min="6408" max="6408" width="19.83203125" style="262" customWidth="1"/>
    <col min="6409" max="6412" width="5.83203125" style="262" customWidth="1"/>
    <col min="6413" max="6656" width="11.5" style="262"/>
    <col min="6657" max="6657" width="3.83203125" style="262" customWidth="1"/>
    <col min="6658" max="6658" width="43.6640625" style="262" customWidth="1"/>
    <col min="6659" max="6662" width="4.83203125" style="262" customWidth="1"/>
    <col min="6663" max="6663" width="6.83203125" style="262" customWidth="1"/>
    <col min="6664" max="6664" width="19.83203125" style="262" customWidth="1"/>
    <col min="6665" max="6668" width="5.83203125" style="262" customWidth="1"/>
    <col min="6669" max="6912" width="11.5" style="262"/>
    <col min="6913" max="6913" width="3.83203125" style="262" customWidth="1"/>
    <col min="6914" max="6914" width="43.6640625" style="262" customWidth="1"/>
    <col min="6915" max="6918" width="4.83203125" style="262" customWidth="1"/>
    <col min="6919" max="6919" width="6.83203125" style="262" customWidth="1"/>
    <col min="6920" max="6920" width="19.83203125" style="262" customWidth="1"/>
    <col min="6921" max="6924" width="5.83203125" style="262" customWidth="1"/>
    <col min="6925" max="7168" width="11.5" style="262"/>
    <col min="7169" max="7169" width="3.83203125" style="262" customWidth="1"/>
    <col min="7170" max="7170" width="43.6640625" style="262" customWidth="1"/>
    <col min="7171" max="7174" width="4.83203125" style="262" customWidth="1"/>
    <col min="7175" max="7175" width="6.83203125" style="262" customWidth="1"/>
    <col min="7176" max="7176" width="19.83203125" style="262" customWidth="1"/>
    <col min="7177" max="7180" width="5.83203125" style="262" customWidth="1"/>
    <col min="7181" max="7424" width="11.5" style="262"/>
    <col min="7425" max="7425" width="3.83203125" style="262" customWidth="1"/>
    <col min="7426" max="7426" width="43.6640625" style="262" customWidth="1"/>
    <col min="7427" max="7430" width="4.83203125" style="262" customWidth="1"/>
    <col min="7431" max="7431" width="6.83203125" style="262" customWidth="1"/>
    <col min="7432" max="7432" width="19.83203125" style="262" customWidth="1"/>
    <col min="7433" max="7436" width="5.83203125" style="262" customWidth="1"/>
    <col min="7437" max="7680" width="11.5" style="262"/>
    <col min="7681" max="7681" width="3.83203125" style="262" customWidth="1"/>
    <col min="7682" max="7682" width="43.6640625" style="262" customWidth="1"/>
    <col min="7683" max="7686" width="4.83203125" style="262" customWidth="1"/>
    <col min="7687" max="7687" width="6.83203125" style="262" customWidth="1"/>
    <col min="7688" max="7688" width="19.83203125" style="262" customWidth="1"/>
    <col min="7689" max="7692" width="5.83203125" style="262" customWidth="1"/>
    <col min="7693" max="7936" width="11.5" style="262"/>
    <col min="7937" max="7937" width="3.83203125" style="262" customWidth="1"/>
    <col min="7938" max="7938" width="43.6640625" style="262" customWidth="1"/>
    <col min="7939" max="7942" width="4.83203125" style="262" customWidth="1"/>
    <col min="7943" max="7943" width="6.83203125" style="262" customWidth="1"/>
    <col min="7944" max="7944" width="19.83203125" style="262" customWidth="1"/>
    <col min="7945" max="7948" width="5.83203125" style="262" customWidth="1"/>
    <col min="7949" max="8192" width="11.5" style="262"/>
    <col min="8193" max="8193" width="3.83203125" style="262" customWidth="1"/>
    <col min="8194" max="8194" width="43.6640625" style="262" customWidth="1"/>
    <col min="8195" max="8198" width="4.83203125" style="262" customWidth="1"/>
    <col min="8199" max="8199" width="6.83203125" style="262" customWidth="1"/>
    <col min="8200" max="8200" width="19.83203125" style="262" customWidth="1"/>
    <col min="8201" max="8204" width="5.83203125" style="262" customWidth="1"/>
    <col min="8205" max="8448" width="11.5" style="262"/>
    <col min="8449" max="8449" width="3.83203125" style="262" customWidth="1"/>
    <col min="8450" max="8450" width="43.6640625" style="262" customWidth="1"/>
    <col min="8451" max="8454" width="4.83203125" style="262" customWidth="1"/>
    <col min="8455" max="8455" width="6.83203125" style="262" customWidth="1"/>
    <col min="8456" max="8456" width="19.83203125" style="262" customWidth="1"/>
    <col min="8457" max="8460" width="5.83203125" style="262" customWidth="1"/>
    <col min="8461" max="8704" width="11.5" style="262"/>
    <col min="8705" max="8705" width="3.83203125" style="262" customWidth="1"/>
    <col min="8706" max="8706" width="43.6640625" style="262" customWidth="1"/>
    <col min="8707" max="8710" width="4.83203125" style="262" customWidth="1"/>
    <col min="8711" max="8711" width="6.83203125" style="262" customWidth="1"/>
    <col min="8712" max="8712" width="19.83203125" style="262" customWidth="1"/>
    <col min="8713" max="8716" width="5.83203125" style="262" customWidth="1"/>
    <col min="8717" max="8960" width="11.5" style="262"/>
    <col min="8961" max="8961" width="3.83203125" style="262" customWidth="1"/>
    <col min="8962" max="8962" width="43.6640625" style="262" customWidth="1"/>
    <col min="8963" max="8966" width="4.83203125" style="262" customWidth="1"/>
    <col min="8967" max="8967" width="6.83203125" style="262" customWidth="1"/>
    <col min="8968" max="8968" width="19.83203125" style="262" customWidth="1"/>
    <col min="8969" max="8972" width="5.83203125" style="262" customWidth="1"/>
    <col min="8973" max="9216" width="11.5" style="262"/>
    <col min="9217" max="9217" width="3.83203125" style="262" customWidth="1"/>
    <col min="9218" max="9218" width="43.6640625" style="262" customWidth="1"/>
    <col min="9219" max="9222" width="4.83203125" style="262" customWidth="1"/>
    <col min="9223" max="9223" width="6.83203125" style="262" customWidth="1"/>
    <col min="9224" max="9224" width="19.83203125" style="262" customWidth="1"/>
    <col min="9225" max="9228" width="5.83203125" style="262" customWidth="1"/>
    <col min="9229" max="9472" width="11.5" style="262"/>
    <col min="9473" max="9473" width="3.83203125" style="262" customWidth="1"/>
    <col min="9474" max="9474" width="43.6640625" style="262" customWidth="1"/>
    <col min="9475" max="9478" width="4.83203125" style="262" customWidth="1"/>
    <col min="9479" max="9479" width="6.83203125" style="262" customWidth="1"/>
    <col min="9480" max="9480" width="19.83203125" style="262" customWidth="1"/>
    <col min="9481" max="9484" width="5.83203125" style="262" customWidth="1"/>
    <col min="9485" max="9728" width="11.5" style="262"/>
    <col min="9729" max="9729" width="3.83203125" style="262" customWidth="1"/>
    <col min="9730" max="9730" width="43.6640625" style="262" customWidth="1"/>
    <col min="9731" max="9734" width="4.83203125" style="262" customWidth="1"/>
    <col min="9735" max="9735" width="6.83203125" style="262" customWidth="1"/>
    <col min="9736" max="9736" width="19.83203125" style="262" customWidth="1"/>
    <col min="9737" max="9740" width="5.83203125" style="262" customWidth="1"/>
    <col min="9741" max="9984" width="11.5" style="262"/>
    <col min="9985" max="9985" width="3.83203125" style="262" customWidth="1"/>
    <col min="9986" max="9986" width="43.6640625" style="262" customWidth="1"/>
    <col min="9987" max="9990" width="4.83203125" style="262" customWidth="1"/>
    <col min="9991" max="9991" width="6.83203125" style="262" customWidth="1"/>
    <col min="9992" max="9992" width="19.83203125" style="262" customWidth="1"/>
    <col min="9993" max="9996" width="5.83203125" style="262" customWidth="1"/>
    <col min="9997" max="10240" width="11.5" style="262"/>
    <col min="10241" max="10241" width="3.83203125" style="262" customWidth="1"/>
    <col min="10242" max="10242" width="43.6640625" style="262" customWidth="1"/>
    <col min="10243" max="10246" width="4.83203125" style="262" customWidth="1"/>
    <col min="10247" max="10247" width="6.83203125" style="262" customWidth="1"/>
    <col min="10248" max="10248" width="19.83203125" style="262" customWidth="1"/>
    <col min="10249" max="10252" width="5.83203125" style="262" customWidth="1"/>
    <col min="10253" max="10496" width="11.5" style="262"/>
    <col min="10497" max="10497" width="3.83203125" style="262" customWidth="1"/>
    <col min="10498" max="10498" width="43.6640625" style="262" customWidth="1"/>
    <col min="10499" max="10502" width="4.83203125" style="262" customWidth="1"/>
    <col min="10503" max="10503" width="6.83203125" style="262" customWidth="1"/>
    <col min="10504" max="10504" width="19.83203125" style="262" customWidth="1"/>
    <col min="10505" max="10508" width="5.83203125" style="262" customWidth="1"/>
    <col min="10509" max="10752" width="11.5" style="262"/>
    <col min="10753" max="10753" width="3.83203125" style="262" customWidth="1"/>
    <col min="10754" max="10754" width="43.6640625" style="262" customWidth="1"/>
    <col min="10755" max="10758" width="4.83203125" style="262" customWidth="1"/>
    <col min="10759" max="10759" width="6.83203125" style="262" customWidth="1"/>
    <col min="10760" max="10760" width="19.83203125" style="262" customWidth="1"/>
    <col min="10761" max="10764" width="5.83203125" style="262" customWidth="1"/>
    <col min="10765" max="11008" width="11.5" style="262"/>
    <col min="11009" max="11009" width="3.83203125" style="262" customWidth="1"/>
    <col min="11010" max="11010" width="43.6640625" style="262" customWidth="1"/>
    <col min="11011" max="11014" width="4.83203125" style="262" customWidth="1"/>
    <col min="11015" max="11015" width="6.83203125" style="262" customWidth="1"/>
    <col min="11016" max="11016" width="19.83203125" style="262" customWidth="1"/>
    <col min="11017" max="11020" width="5.83203125" style="262" customWidth="1"/>
    <col min="11021" max="11264" width="11.5" style="262"/>
    <col min="11265" max="11265" width="3.83203125" style="262" customWidth="1"/>
    <col min="11266" max="11266" width="43.6640625" style="262" customWidth="1"/>
    <col min="11267" max="11270" width="4.83203125" style="262" customWidth="1"/>
    <col min="11271" max="11271" width="6.83203125" style="262" customWidth="1"/>
    <col min="11272" max="11272" width="19.83203125" style="262" customWidth="1"/>
    <col min="11273" max="11276" width="5.83203125" style="262" customWidth="1"/>
    <col min="11277" max="11520" width="11.5" style="262"/>
    <col min="11521" max="11521" width="3.83203125" style="262" customWidth="1"/>
    <col min="11522" max="11522" width="43.6640625" style="262" customWidth="1"/>
    <col min="11523" max="11526" width="4.83203125" style="262" customWidth="1"/>
    <col min="11527" max="11527" width="6.83203125" style="262" customWidth="1"/>
    <col min="11528" max="11528" width="19.83203125" style="262" customWidth="1"/>
    <col min="11529" max="11532" width="5.83203125" style="262" customWidth="1"/>
    <col min="11533" max="11776" width="11.5" style="262"/>
    <col min="11777" max="11777" width="3.83203125" style="262" customWidth="1"/>
    <col min="11778" max="11778" width="43.6640625" style="262" customWidth="1"/>
    <col min="11779" max="11782" width="4.83203125" style="262" customWidth="1"/>
    <col min="11783" max="11783" width="6.83203125" style="262" customWidth="1"/>
    <col min="11784" max="11784" width="19.83203125" style="262" customWidth="1"/>
    <col min="11785" max="11788" width="5.83203125" style="262" customWidth="1"/>
    <col min="11789" max="12032" width="11.5" style="262"/>
    <col min="12033" max="12033" width="3.83203125" style="262" customWidth="1"/>
    <col min="12034" max="12034" width="43.6640625" style="262" customWidth="1"/>
    <col min="12035" max="12038" width="4.83203125" style="262" customWidth="1"/>
    <col min="12039" max="12039" width="6.83203125" style="262" customWidth="1"/>
    <col min="12040" max="12040" width="19.83203125" style="262" customWidth="1"/>
    <col min="12041" max="12044" width="5.83203125" style="262" customWidth="1"/>
    <col min="12045" max="12288" width="11.5" style="262"/>
    <col min="12289" max="12289" width="3.83203125" style="262" customWidth="1"/>
    <col min="12290" max="12290" width="43.6640625" style="262" customWidth="1"/>
    <col min="12291" max="12294" width="4.83203125" style="262" customWidth="1"/>
    <col min="12295" max="12295" width="6.83203125" style="262" customWidth="1"/>
    <col min="12296" max="12296" width="19.83203125" style="262" customWidth="1"/>
    <col min="12297" max="12300" width="5.83203125" style="262" customWidth="1"/>
    <col min="12301" max="12544" width="11.5" style="262"/>
    <col min="12545" max="12545" width="3.83203125" style="262" customWidth="1"/>
    <col min="12546" max="12546" width="43.6640625" style="262" customWidth="1"/>
    <col min="12547" max="12550" width="4.83203125" style="262" customWidth="1"/>
    <col min="12551" max="12551" width="6.83203125" style="262" customWidth="1"/>
    <col min="12552" max="12552" width="19.83203125" style="262" customWidth="1"/>
    <col min="12553" max="12556" width="5.83203125" style="262" customWidth="1"/>
    <col min="12557" max="12800" width="11.5" style="262"/>
    <col min="12801" max="12801" width="3.83203125" style="262" customWidth="1"/>
    <col min="12802" max="12802" width="43.6640625" style="262" customWidth="1"/>
    <col min="12803" max="12806" width="4.83203125" style="262" customWidth="1"/>
    <col min="12807" max="12807" width="6.83203125" style="262" customWidth="1"/>
    <col min="12808" max="12808" width="19.83203125" style="262" customWidth="1"/>
    <col min="12809" max="12812" width="5.83203125" style="262" customWidth="1"/>
    <col min="12813" max="13056" width="11.5" style="262"/>
    <col min="13057" max="13057" width="3.83203125" style="262" customWidth="1"/>
    <col min="13058" max="13058" width="43.6640625" style="262" customWidth="1"/>
    <col min="13059" max="13062" width="4.83203125" style="262" customWidth="1"/>
    <col min="13063" max="13063" width="6.83203125" style="262" customWidth="1"/>
    <col min="13064" max="13064" width="19.83203125" style="262" customWidth="1"/>
    <col min="13065" max="13068" width="5.83203125" style="262" customWidth="1"/>
    <col min="13069" max="13312" width="11.5" style="262"/>
    <col min="13313" max="13313" width="3.83203125" style="262" customWidth="1"/>
    <col min="13314" max="13314" width="43.6640625" style="262" customWidth="1"/>
    <col min="13315" max="13318" width="4.83203125" style="262" customWidth="1"/>
    <col min="13319" max="13319" width="6.83203125" style="262" customWidth="1"/>
    <col min="13320" max="13320" width="19.83203125" style="262" customWidth="1"/>
    <col min="13321" max="13324" width="5.83203125" style="262" customWidth="1"/>
    <col min="13325" max="13568" width="11.5" style="262"/>
    <col min="13569" max="13569" width="3.83203125" style="262" customWidth="1"/>
    <col min="13570" max="13570" width="43.6640625" style="262" customWidth="1"/>
    <col min="13571" max="13574" width="4.83203125" style="262" customWidth="1"/>
    <col min="13575" max="13575" width="6.83203125" style="262" customWidth="1"/>
    <col min="13576" max="13576" width="19.83203125" style="262" customWidth="1"/>
    <col min="13577" max="13580" width="5.83203125" style="262" customWidth="1"/>
    <col min="13581" max="13824" width="11.5" style="262"/>
    <col min="13825" max="13825" width="3.83203125" style="262" customWidth="1"/>
    <col min="13826" max="13826" width="43.6640625" style="262" customWidth="1"/>
    <col min="13827" max="13830" width="4.83203125" style="262" customWidth="1"/>
    <col min="13831" max="13831" width="6.83203125" style="262" customWidth="1"/>
    <col min="13832" max="13832" width="19.83203125" style="262" customWidth="1"/>
    <col min="13833" max="13836" width="5.83203125" style="262" customWidth="1"/>
    <col min="13837" max="14080" width="11.5" style="262"/>
    <col min="14081" max="14081" width="3.83203125" style="262" customWidth="1"/>
    <col min="14082" max="14082" width="43.6640625" style="262" customWidth="1"/>
    <col min="14083" max="14086" width="4.83203125" style="262" customWidth="1"/>
    <col min="14087" max="14087" width="6.83203125" style="262" customWidth="1"/>
    <col min="14088" max="14088" width="19.83203125" style="262" customWidth="1"/>
    <col min="14089" max="14092" width="5.83203125" style="262" customWidth="1"/>
    <col min="14093" max="14336" width="11.5" style="262"/>
    <col min="14337" max="14337" width="3.83203125" style="262" customWidth="1"/>
    <col min="14338" max="14338" width="43.6640625" style="262" customWidth="1"/>
    <col min="14339" max="14342" width="4.83203125" style="262" customWidth="1"/>
    <col min="14343" max="14343" width="6.83203125" style="262" customWidth="1"/>
    <col min="14344" max="14344" width="19.83203125" style="262" customWidth="1"/>
    <col min="14345" max="14348" width="5.83203125" style="262" customWidth="1"/>
    <col min="14349" max="14592" width="11.5" style="262"/>
    <col min="14593" max="14593" width="3.83203125" style="262" customWidth="1"/>
    <col min="14594" max="14594" width="43.6640625" style="262" customWidth="1"/>
    <col min="14595" max="14598" width="4.83203125" style="262" customWidth="1"/>
    <col min="14599" max="14599" width="6.83203125" style="262" customWidth="1"/>
    <col min="14600" max="14600" width="19.83203125" style="262" customWidth="1"/>
    <col min="14601" max="14604" width="5.83203125" style="262" customWidth="1"/>
    <col min="14605" max="14848" width="11.5" style="262"/>
    <col min="14849" max="14849" width="3.83203125" style="262" customWidth="1"/>
    <col min="14850" max="14850" width="43.6640625" style="262" customWidth="1"/>
    <col min="14851" max="14854" width="4.83203125" style="262" customWidth="1"/>
    <col min="14855" max="14855" width="6.83203125" style="262" customWidth="1"/>
    <col min="14856" max="14856" width="19.83203125" style="262" customWidth="1"/>
    <col min="14857" max="14860" width="5.83203125" style="262" customWidth="1"/>
    <col min="14861" max="15104" width="11.5" style="262"/>
    <col min="15105" max="15105" width="3.83203125" style="262" customWidth="1"/>
    <col min="15106" max="15106" width="43.6640625" style="262" customWidth="1"/>
    <col min="15107" max="15110" width="4.83203125" style="262" customWidth="1"/>
    <col min="15111" max="15111" width="6.83203125" style="262" customWidth="1"/>
    <col min="15112" max="15112" width="19.83203125" style="262" customWidth="1"/>
    <col min="15113" max="15116" width="5.83203125" style="262" customWidth="1"/>
    <col min="15117" max="15360" width="11.5" style="262"/>
    <col min="15361" max="15361" width="3.83203125" style="262" customWidth="1"/>
    <col min="15362" max="15362" width="43.6640625" style="262" customWidth="1"/>
    <col min="15363" max="15366" width="4.83203125" style="262" customWidth="1"/>
    <col min="15367" max="15367" width="6.83203125" style="262" customWidth="1"/>
    <col min="15368" max="15368" width="19.83203125" style="262" customWidth="1"/>
    <col min="15369" max="15372" width="5.83203125" style="262" customWidth="1"/>
    <col min="15373" max="15616" width="11.5" style="262"/>
    <col min="15617" max="15617" width="3.83203125" style="262" customWidth="1"/>
    <col min="15618" max="15618" width="43.6640625" style="262" customWidth="1"/>
    <col min="15619" max="15622" width="4.83203125" style="262" customWidth="1"/>
    <col min="15623" max="15623" width="6.83203125" style="262" customWidth="1"/>
    <col min="15624" max="15624" width="19.83203125" style="262" customWidth="1"/>
    <col min="15625" max="15628" width="5.83203125" style="262" customWidth="1"/>
    <col min="15629" max="15872" width="11.5" style="262"/>
    <col min="15873" max="15873" width="3.83203125" style="262" customWidth="1"/>
    <col min="15874" max="15874" width="43.6640625" style="262" customWidth="1"/>
    <col min="15875" max="15878" width="4.83203125" style="262" customWidth="1"/>
    <col min="15879" max="15879" width="6.83203125" style="262" customWidth="1"/>
    <col min="15880" max="15880" width="19.83203125" style="262" customWidth="1"/>
    <col min="15881" max="15884" width="5.83203125" style="262" customWidth="1"/>
    <col min="15885" max="16128" width="11.5" style="262"/>
    <col min="16129" max="16129" width="3.83203125" style="262" customWidth="1"/>
    <col min="16130" max="16130" width="43.6640625" style="262" customWidth="1"/>
    <col min="16131" max="16134" width="4.83203125" style="262" customWidth="1"/>
    <col min="16135" max="16135" width="6.83203125" style="262" customWidth="1"/>
    <col min="16136" max="16136" width="19.83203125" style="262" customWidth="1"/>
    <col min="16137" max="16140" width="5.83203125" style="262" customWidth="1"/>
    <col min="16141" max="16384" width="11.5" style="262"/>
  </cols>
  <sheetData>
    <row r="1" spans="1:12" ht="20.100000000000001" customHeight="1">
      <c r="A1" s="1881" t="s">
        <v>650</v>
      </c>
      <c r="B1" s="1881"/>
      <c r="C1" s="1881"/>
      <c r="D1" s="1881"/>
      <c r="E1" s="1881"/>
      <c r="F1" s="1881"/>
      <c r="G1" s="1881"/>
      <c r="H1" s="1881"/>
      <c r="I1" s="1882"/>
      <c r="J1" s="1882"/>
      <c r="K1" s="1882"/>
      <c r="L1" s="1882"/>
    </row>
    <row r="2" spans="1:12" ht="13.5" thickBot="1">
      <c r="A2" s="1883" t="s">
        <v>545</v>
      </c>
      <c r="B2" s="1883"/>
      <c r="C2" s="1883"/>
      <c r="D2" s="1883"/>
      <c r="E2" s="1883"/>
      <c r="F2" s="1883"/>
      <c r="G2" s="1883"/>
      <c r="H2" s="1883"/>
      <c r="I2" s="457"/>
      <c r="J2" s="457"/>
      <c r="K2" s="457"/>
      <c r="L2" s="457"/>
    </row>
    <row r="3" spans="1:12" ht="39.950000000000003" customHeight="1" thickBot="1">
      <c r="A3" s="1884" t="s">
        <v>294</v>
      </c>
      <c r="B3" s="1886" t="s">
        <v>546</v>
      </c>
      <c r="C3" s="1888" t="s">
        <v>509</v>
      </c>
      <c r="D3" s="1889"/>
      <c r="E3" s="1889"/>
      <c r="F3" s="1890"/>
      <c r="G3" s="1891" t="s">
        <v>210</v>
      </c>
      <c r="H3" s="1893" t="s">
        <v>547</v>
      </c>
      <c r="I3" s="1895" t="s">
        <v>548</v>
      </c>
      <c r="J3" s="1897" t="s">
        <v>549</v>
      </c>
      <c r="K3" s="1899" t="s">
        <v>550</v>
      </c>
      <c r="L3" s="1901" t="s">
        <v>551</v>
      </c>
    </row>
    <row r="4" spans="1:12" ht="39.950000000000003" customHeight="1" thickBot="1">
      <c r="A4" s="1885"/>
      <c r="B4" s="1887"/>
      <c r="C4" s="482" t="s">
        <v>253</v>
      </c>
      <c r="D4" s="482" t="s">
        <v>254</v>
      </c>
      <c r="E4" s="482" t="s">
        <v>255</v>
      </c>
      <c r="F4" s="483" t="s">
        <v>256</v>
      </c>
      <c r="G4" s="1892"/>
      <c r="H4" s="1894"/>
      <c r="I4" s="1896"/>
      <c r="J4" s="1898"/>
      <c r="K4" s="1900"/>
      <c r="L4" s="1902"/>
    </row>
    <row r="5" spans="1:12" ht="19.350000000000001" customHeight="1">
      <c r="A5" s="458">
        <v>1</v>
      </c>
      <c r="B5" s="459" t="s">
        <v>326</v>
      </c>
      <c r="C5" s="460">
        <v>33</v>
      </c>
      <c r="D5" s="461">
        <v>32</v>
      </c>
      <c r="E5" s="462">
        <v>29</v>
      </c>
      <c r="F5" s="463">
        <v>28</v>
      </c>
      <c r="G5" s="464">
        <f>SUM(C5+D5+E5+F5)</f>
        <v>122</v>
      </c>
      <c r="H5" s="465">
        <v>122</v>
      </c>
      <c r="I5" s="466"/>
      <c r="J5" s="467"/>
      <c r="K5" s="466">
        <v>7</v>
      </c>
      <c r="L5" s="468"/>
    </row>
    <row r="6" spans="1:12" ht="19.350000000000001" customHeight="1">
      <c r="A6" s="469">
        <v>2</v>
      </c>
      <c r="B6" s="470" t="s">
        <v>327</v>
      </c>
      <c r="C6" s="471">
        <v>21</v>
      </c>
      <c r="D6" s="472">
        <v>21</v>
      </c>
      <c r="E6" s="473">
        <v>21</v>
      </c>
      <c r="F6" s="474">
        <v>22</v>
      </c>
      <c r="G6" s="464">
        <f t="shared" ref="G6:G37" si="0">SUM(C6+D6+E6+F6)</f>
        <v>85</v>
      </c>
      <c r="H6" s="475">
        <v>85</v>
      </c>
      <c r="I6" s="476"/>
      <c r="J6" s="467"/>
      <c r="K6" s="476">
        <v>5</v>
      </c>
      <c r="L6" s="468"/>
    </row>
    <row r="7" spans="1:12" ht="19.350000000000001" customHeight="1">
      <c r="A7" s="458">
        <v>3</v>
      </c>
      <c r="B7" s="470" t="s">
        <v>1278</v>
      </c>
      <c r="C7" s="471">
        <v>14</v>
      </c>
      <c r="D7" s="472">
        <v>4</v>
      </c>
      <c r="E7" s="473"/>
      <c r="F7" s="474">
        <v>7</v>
      </c>
      <c r="G7" s="464">
        <f t="shared" si="0"/>
        <v>25</v>
      </c>
      <c r="H7" s="475">
        <v>25</v>
      </c>
      <c r="I7" s="476"/>
      <c r="J7" s="467"/>
      <c r="K7" s="476">
        <v>2</v>
      </c>
      <c r="L7" s="468"/>
    </row>
    <row r="8" spans="1:12" ht="19.350000000000001" customHeight="1">
      <c r="A8" s="469">
        <v>4</v>
      </c>
      <c r="B8" s="470" t="s">
        <v>328</v>
      </c>
      <c r="C8" s="471"/>
      <c r="D8" s="472">
        <v>10</v>
      </c>
      <c r="E8" s="473">
        <v>12</v>
      </c>
      <c r="F8" s="474">
        <v>6</v>
      </c>
      <c r="G8" s="464">
        <f t="shared" si="0"/>
        <v>28</v>
      </c>
      <c r="H8" s="475">
        <v>28</v>
      </c>
      <c r="I8" s="476"/>
      <c r="J8" s="467"/>
      <c r="K8" s="476">
        <v>2</v>
      </c>
      <c r="L8" s="468"/>
    </row>
    <row r="9" spans="1:12" ht="19.350000000000001" customHeight="1">
      <c r="A9" s="458">
        <v>5</v>
      </c>
      <c r="B9" s="470" t="s">
        <v>433</v>
      </c>
      <c r="C9" s="471">
        <v>12</v>
      </c>
      <c r="D9" s="472">
        <v>2</v>
      </c>
      <c r="E9" s="473"/>
      <c r="F9" s="474"/>
      <c r="G9" s="464">
        <f t="shared" si="0"/>
        <v>14</v>
      </c>
      <c r="H9" s="475">
        <v>14</v>
      </c>
      <c r="I9" s="476"/>
      <c r="J9" s="467"/>
      <c r="K9" s="476">
        <v>1</v>
      </c>
      <c r="L9" s="468"/>
    </row>
    <row r="10" spans="1:12" ht="38.25">
      <c r="A10" s="469">
        <v>6</v>
      </c>
      <c r="B10" s="470" t="s">
        <v>1432</v>
      </c>
      <c r="C10" s="471"/>
      <c r="D10" s="472">
        <v>4</v>
      </c>
      <c r="E10" s="473">
        <v>5</v>
      </c>
      <c r="F10" s="474">
        <v>12</v>
      </c>
      <c r="G10" s="464">
        <f t="shared" si="0"/>
        <v>21</v>
      </c>
      <c r="H10" s="475">
        <v>21</v>
      </c>
      <c r="I10" s="476"/>
      <c r="J10" s="467"/>
      <c r="K10" s="476">
        <v>1</v>
      </c>
      <c r="L10" s="468"/>
    </row>
    <row r="11" spans="1:12" ht="26.25" customHeight="1">
      <c r="A11" s="458">
        <v>7</v>
      </c>
      <c r="B11" s="470" t="s">
        <v>1284</v>
      </c>
      <c r="C11" s="471"/>
      <c r="D11" s="472">
        <v>10</v>
      </c>
      <c r="E11" s="473">
        <v>4</v>
      </c>
      <c r="F11" s="474"/>
      <c r="G11" s="464">
        <f t="shared" si="0"/>
        <v>14</v>
      </c>
      <c r="H11" s="475">
        <v>14</v>
      </c>
      <c r="I11" s="476"/>
      <c r="J11" s="467"/>
      <c r="K11" s="476">
        <v>1</v>
      </c>
      <c r="L11" s="468"/>
    </row>
    <row r="12" spans="1:12" ht="24" customHeight="1">
      <c r="A12" s="469">
        <v>8</v>
      </c>
      <c r="B12" s="470" t="s">
        <v>1433</v>
      </c>
      <c r="C12" s="471"/>
      <c r="D12" s="472"/>
      <c r="E12" s="473">
        <v>6</v>
      </c>
      <c r="F12" s="474">
        <v>9</v>
      </c>
      <c r="G12" s="464">
        <f t="shared" si="0"/>
        <v>15</v>
      </c>
      <c r="H12" s="475">
        <v>15</v>
      </c>
      <c r="I12" s="476"/>
      <c r="J12" s="467"/>
      <c r="K12" s="476">
        <v>1</v>
      </c>
      <c r="L12" s="468"/>
    </row>
    <row r="13" spans="1:12" ht="19.350000000000001" customHeight="1">
      <c r="A13" s="458">
        <v>9</v>
      </c>
      <c r="B13" s="470" t="s">
        <v>332</v>
      </c>
      <c r="C13" s="471">
        <v>20</v>
      </c>
      <c r="D13" s="472">
        <v>10</v>
      </c>
      <c r="E13" s="473">
        <v>5</v>
      </c>
      <c r="F13" s="474">
        <v>7</v>
      </c>
      <c r="G13" s="464">
        <f t="shared" si="0"/>
        <v>42</v>
      </c>
      <c r="H13" s="475">
        <v>42</v>
      </c>
      <c r="I13" s="476"/>
      <c r="J13" s="467"/>
      <c r="K13" s="476">
        <v>2</v>
      </c>
      <c r="L13" s="468"/>
    </row>
    <row r="14" spans="1:12" ht="19.350000000000001" customHeight="1">
      <c r="A14" s="469">
        <v>10</v>
      </c>
      <c r="B14" s="470" t="s">
        <v>333</v>
      </c>
      <c r="C14" s="471">
        <v>14</v>
      </c>
      <c r="D14" s="472">
        <v>12</v>
      </c>
      <c r="E14" s="473">
        <v>6</v>
      </c>
      <c r="F14" s="474">
        <v>2</v>
      </c>
      <c r="G14" s="464">
        <f t="shared" si="0"/>
        <v>34</v>
      </c>
      <c r="H14" s="475">
        <v>34</v>
      </c>
      <c r="I14" s="476"/>
      <c r="J14" s="467"/>
      <c r="K14" s="476">
        <v>2</v>
      </c>
      <c r="L14" s="468"/>
    </row>
    <row r="15" spans="1:12" ht="36" customHeight="1">
      <c r="A15" s="458">
        <v>11</v>
      </c>
      <c r="B15" s="470" t="s">
        <v>1434</v>
      </c>
      <c r="C15" s="471">
        <v>12</v>
      </c>
      <c r="D15" s="472">
        <v>16</v>
      </c>
      <c r="E15" s="473">
        <v>8</v>
      </c>
      <c r="F15" s="474">
        <v>6</v>
      </c>
      <c r="G15" s="464">
        <f t="shared" si="0"/>
        <v>42</v>
      </c>
      <c r="H15" s="475">
        <v>42</v>
      </c>
      <c r="I15" s="476"/>
      <c r="J15" s="467"/>
      <c r="K15" s="476">
        <v>2</v>
      </c>
      <c r="L15" s="468"/>
    </row>
    <row r="16" spans="1:12" ht="19.350000000000001" customHeight="1">
      <c r="A16" s="469">
        <v>12</v>
      </c>
      <c r="B16" s="470" t="s">
        <v>335</v>
      </c>
      <c r="C16" s="471">
        <v>30</v>
      </c>
      <c r="D16" s="472">
        <v>23</v>
      </c>
      <c r="E16" s="473">
        <v>12</v>
      </c>
      <c r="F16" s="474">
        <v>14</v>
      </c>
      <c r="G16" s="464">
        <f t="shared" si="0"/>
        <v>79</v>
      </c>
      <c r="H16" s="475">
        <v>79</v>
      </c>
      <c r="I16" s="476"/>
      <c r="J16" s="467"/>
      <c r="K16" s="476">
        <v>5</v>
      </c>
      <c r="L16" s="468"/>
    </row>
    <row r="17" spans="1:12" ht="19.350000000000001" customHeight="1">
      <c r="A17" s="458">
        <v>13</v>
      </c>
      <c r="B17" s="470" t="s">
        <v>334</v>
      </c>
      <c r="C17" s="477">
        <v>12</v>
      </c>
      <c r="D17" s="478">
        <v>12</v>
      </c>
      <c r="E17" s="479">
        <v>5</v>
      </c>
      <c r="F17" s="474">
        <v>4</v>
      </c>
      <c r="G17" s="464">
        <f t="shared" si="0"/>
        <v>33</v>
      </c>
      <c r="H17" s="475">
        <v>33</v>
      </c>
      <c r="I17" s="476"/>
      <c r="J17" s="467"/>
      <c r="K17" s="476">
        <v>2</v>
      </c>
      <c r="L17" s="468"/>
    </row>
    <row r="18" spans="1:12" ht="27" customHeight="1">
      <c r="A18" s="469">
        <v>14</v>
      </c>
      <c r="B18" s="470" t="s">
        <v>1435</v>
      </c>
      <c r="C18" s="471">
        <v>12</v>
      </c>
      <c r="D18" s="472">
        <v>12</v>
      </c>
      <c r="E18" s="473">
        <v>8</v>
      </c>
      <c r="F18" s="474">
        <v>20</v>
      </c>
      <c r="G18" s="464">
        <f t="shared" si="0"/>
        <v>52</v>
      </c>
      <c r="H18" s="475">
        <v>52</v>
      </c>
      <c r="I18" s="476"/>
      <c r="J18" s="467"/>
      <c r="K18" s="476">
        <v>2</v>
      </c>
      <c r="L18" s="468"/>
    </row>
    <row r="19" spans="1:12" ht="24.75" customHeight="1">
      <c r="A19" s="458">
        <v>15</v>
      </c>
      <c r="B19" s="470" t="s">
        <v>1436</v>
      </c>
      <c r="C19" s="477">
        <v>48</v>
      </c>
      <c r="D19" s="478">
        <v>27</v>
      </c>
      <c r="E19" s="479">
        <v>23</v>
      </c>
      <c r="F19" s="474">
        <v>2</v>
      </c>
      <c r="G19" s="464">
        <f t="shared" si="0"/>
        <v>100</v>
      </c>
      <c r="H19" s="475">
        <v>100</v>
      </c>
      <c r="I19" s="476"/>
      <c r="J19" s="467"/>
      <c r="K19" s="476">
        <v>5</v>
      </c>
      <c r="L19" s="468"/>
    </row>
    <row r="20" spans="1:12" ht="19.350000000000001" customHeight="1">
      <c r="A20" s="469">
        <v>16</v>
      </c>
      <c r="B20" s="470" t="s">
        <v>331</v>
      </c>
      <c r="C20" s="480">
        <v>4</v>
      </c>
      <c r="D20" s="476">
        <v>3</v>
      </c>
      <c r="E20" s="481">
        <v>1</v>
      </c>
      <c r="F20" s="474">
        <v>1</v>
      </c>
      <c r="G20" s="464">
        <f t="shared" si="0"/>
        <v>9</v>
      </c>
      <c r="H20" s="475">
        <v>9</v>
      </c>
      <c r="I20" s="476"/>
      <c r="J20" s="467"/>
      <c r="K20" s="476">
        <v>1</v>
      </c>
      <c r="L20" s="468"/>
    </row>
    <row r="21" spans="1:12" ht="24" customHeight="1">
      <c r="A21" s="458">
        <v>17</v>
      </c>
      <c r="B21" s="470" t="s">
        <v>1437</v>
      </c>
      <c r="C21" s="480">
        <v>4</v>
      </c>
      <c r="D21" s="476">
        <v>8</v>
      </c>
      <c r="E21" s="481">
        <v>3</v>
      </c>
      <c r="F21" s="474">
        <v>1</v>
      </c>
      <c r="G21" s="464">
        <f t="shared" si="0"/>
        <v>16</v>
      </c>
      <c r="H21" s="475">
        <v>16</v>
      </c>
      <c r="I21" s="476"/>
      <c r="J21" s="467"/>
      <c r="K21" s="476">
        <v>2</v>
      </c>
      <c r="L21" s="468"/>
    </row>
    <row r="22" spans="1:12" ht="19.350000000000001" customHeight="1">
      <c r="A22" s="469">
        <v>18</v>
      </c>
      <c r="B22" s="470" t="s">
        <v>338</v>
      </c>
      <c r="C22" s="480">
        <v>20</v>
      </c>
      <c r="D22" s="476">
        <v>20</v>
      </c>
      <c r="E22" s="481">
        <v>18</v>
      </c>
      <c r="F22" s="474">
        <v>16</v>
      </c>
      <c r="G22" s="464">
        <f t="shared" si="0"/>
        <v>74</v>
      </c>
      <c r="H22" s="475">
        <v>74</v>
      </c>
      <c r="I22" s="476"/>
      <c r="J22" s="467"/>
      <c r="K22" s="476">
        <v>4</v>
      </c>
      <c r="L22" s="468"/>
    </row>
    <row r="23" spans="1:12" ht="24.75" customHeight="1">
      <c r="A23" s="458">
        <v>19</v>
      </c>
      <c r="B23" s="470" t="s">
        <v>1438</v>
      </c>
      <c r="C23" s="480">
        <v>1</v>
      </c>
      <c r="D23" s="476">
        <v>1</v>
      </c>
      <c r="E23" s="481">
        <v>12</v>
      </c>
      <c r="F23" s="474">
        <v>6</v>
      </c>
      <c r="G23" s="464">
        <f t="shared" si="0"/>
        <v>20</v>
      </c>
      <c r="H23" s="475">
        <v>20</v>
      </c>
      <c r="I23" s="476"/>
      <c r="J23" s="467"/>
      <c r="K23" s="476">
        <v>1</v>
      </c>
      <c r="L23" s="468"/>
    </row>
    <row r="24" spans="1:12" ht="19.350000000000001" customHeight="1">
      <c r="A24" s="469">
        <v>20</v>
      </c>
      <c r="B24" s="470" t="s">
        <v>1439</v>
      </c>
      <c r="C24" s="480">
        <v>11</v>
      </c>
      <c r="D24" s="476">
        <v>12</v>
      </c>
      <c r="E24" s="481">
        <v>11</v>
      </c>
      <c r="F24" s="474">
        <v>9</v>
      </c>
      <c r="G24" s="464">
        <f t="shared" si="0"/>
        <v>43</v>
      </c>
      <c r="H24" s="475">
        <v>43</v>
      </c>
      <c r="I24" s="476"/>
      <c r="J24" s="467"/>
      <c r="K24" s="476">
        <v>2</v>
      </c>
      <c r="L24" s="468" t="s">
        <v>1451</v>
      </c>
    </row>
    <row r="25" spans="1:12" ht="19.350000000000001" customHeight="1">
      <c r="A25" s="458">
        <v>21</v>
      </c>
      <c r="B25" s="470" t="s">
        <v>1154</v>
      </c>
      <c r="C25" s="480">
        <v>38</v>
      </c>
      <c r="D25" s="476">
        <v>46</v>
      </c>
      <c r="E25" s="481">
        <v>26</v>
      </c>
      <c r="F25" s="474">
        <v>36</v>
      </c>
      <c r="G25" s="464">
        <f t="shared" si="0"/>
        <v>146</v>
      </c>
      <c r="H25" s="475">
        <v>146</v>
      </c>
      <c r="I25" s="476"/>
      <c r="J25" s="467"/>
      <c r="K25" s="476">
        <v>7</v>
      </c>
      <c r="L25" s="468"/>
    </row>
    <row r="26" spans="1:12" ht="26.25" customHeight="1">
      <c r="A26" s="469">
        <v>22</v>
      </c>
      <c r="B26" s="470" t="s">
        <v>1440</v>
      </c>
      <c r="C26" s="471">
        <v>4</v>
      </c>
      <c r="D26" s="472">
        <v>4</v>
      </c>
      <c r="E26" s="473">
        <v>4</v>
      </c>
      <c r="F26" s="474">
        <v>12</v>
      </c>
      <c r="G26" s="464">
        <f t="shared" si="0"/>
        <v>24</v>
      </c>
      <c r="H26" s="475">
        <v>24</v>
      </c>
      <c r="I26" s="466"/>
      <c r="J26" s="467"/>
      <c r="K26" s="466">
        <v>1</v>
      </c>
      <c r="L26" s="468" t="s">
        <v>1451</v>
      </c>
    </row>
    <row r="27" spans="1:12" ht="19.350000000000001" customHeight="1">
      <c r="A27" s="458">
        <v>23</v>
      </c>
      <c r="B27" s="470" t="s">
        <v>1441</v>
      </c>
      <c r="C27" s="471">
        <v>2</v>
      </c>
      <c r="D27" s="472">
        <v>2</v>
      </c>
      <c r="E27" s="473">
        <v>4</v>
      </c>
      <c r="F27" s="474">
        <v>4</v>
      </c>
      <c r="G27" s="464">
        <f t="shared" si="0"/>
        <v>12</v>
      </c>
      <c r="H27" s="475">
        <v>12</v>
      </c>
      <c r="I27" s="476"/>
      <c r="J27" s="467"/>
      <c r="K27" s="476">
        <v>1</v>
      </c>
      <c r="L27" s="468"/>
    </row>
    <row r="28" spans="1:12" ht="25.5">
      <c r="A28" s="469">
        <v>24</v>
      </c>
      <c r="B28" s="470" t="s">
        <v>1442</v>
      </c>
      <c r="C28" s="471"/>
      <c r="D28" s="472">
        <v>2</v>
      </c>
      <c r="E28" s="473"/>
      <c r="F28" s="474"/>
      <c r="G28" s="464">
        <f t="shared" si="0"/>
        <v>2</v>
      </c>
      <c r="H28" s="475">
        <v>2</v>
      </c>
      <c r="I28" s="476"/>
      <c r="J28" s="467"/>
      <c r="K28" s="476"/>
      <c r="L28" s="468"/>
    </row>
    <row r="29" spans="1:12" ht="19.350000000000001" customHeight="1">
      <c r="A29" s="458">
        <v>25</v>
      </c>
      <c r="B29" s="470" t="s">
        <v>1443</v>
      </c>
      <c r="C29" s="471"/>
      <c r="D29" s="472">
        <v>2</v>
      </c>
      <c r="E29" s="473"/>
      <c r="F29" s="474"/>
      <c r="G29" s="464">
        <f t="shared" si="0"/>
        <v>2</v>
      </c>
      <c r="H29" s="475">
        <v>2</v>
      </c>
      <c r="I29" s="476"/>
      <c r="J29" s="467"/>
      <c r="K29" s="476"/>
      <c r="L29" s="468" t="s">
        <v>1452</v>
      </c>
    </row>
    <row r="30" spans="1:12" ht="24.75" customHeight="1">
      <c r="A30" s="469">
        <v>26</v>
      </c>
      <c r="B30" s="470" t="s">
        <v>1444</v>
      </c>
      <c r="C30" s="471"/>
      <c r="D30" s="472">
        <v>6</v>
      </c>
      <c r="E30" s="473">
        <v>12</v>
      </c>
      <c r="F30" s="474">
        <v>6</v>
      </c>
      <c r="G30" s="464">
        <f t="shared" si="0"/>
        <v>24</v>
      </c>
      <c r="H30" s="475">
        <v>24</v>
      </c>
      <c r="I30" s="476"/>
      <c r="J30" s="467"/>
      <c r="K30" s="476">
        <v>1</v>
      </c>
      <c r="L30" s="468"/>
    </row>
    <row r="31" spans="1:12" ht="24" customHeight="1">
      <c r="A31" s="458">
        <v>27</v>
      </c>
      <c r="B31" s="470" t="s">
        <v>1445</v>
      </c>
      <c r="C31" s="471">
        <v>7</v>
      </c>
      <c r="D31" s="472">
        <v>4</v>
      </c>
      <c r="E31" s="473">
        <v>4</v>
      </c>
      <c r="F31" s="474"/>
      <c r="G31" s="464">
        <f t="shared" si="0"/>
        <v>15</v>
      </c>
      <c r="H31" s="475">
        <v>15</v>
      </c>
      <c r="I31" s="476"/>
      <c r="J31" s="467"/>
      <c r="K31" s="476">
        <v>1</v>
      </c>
      <c r="L31" s="468"/>
    </row>
    <row r="32" spans="1:12" ht="15" customHeight="1">
      <c r="A32" s="458">
        <v>28</v>
      </c>
      <c r="B32" s="470" t="s">
        <v>1446</v>
      </c>
      <c r="C32" s="471">
        <v>10</v>
      </c>
      <c r="D32" s="472">
        <v>10</v>
      </c>
      <c r="E32" s="473">
        <v>30</v>
      </c>
      <c r="F32" s="474"/>
      <c r="G32" s="464">
        <f t="shared" si="0"/>
        <v>50</v>
      </c>
      <c r="H32" s="475">
        <v>50</v>
      </c>
      <c r="I32" s="476"/>
      <c r="J32" s="467"/>
      <c r="K32" s="476">
        <v>2</v>
      </c>
      <c r="L32" s="468"/>
    </row>
    <row r="33" spans="1:12" ht="28.5" customHeight="1">
      <c r="A33" s="469">
        <v>29</v>
      </c>
      <c r="B33" s="470" t="s">
        <v>1447</v>
      </c>
      <c r="C33" s="471">
        <v>12</v>
      </c>
      <c r="D33" s="472">
        <v>12</v>
      </c>
      <c r="E33" s="473"/>
      <c r="F33" s="474"/>
      <c r="G33" s="464">
        <f t="shared" si="0"/>
        <v>24</v>
      </c>
      <c r="H33" s="475">
        <v>24</v>
      </c>
      <c r="I33" s="476"/>
      <c r="J33" s="467"/>
      <c r="K33" s="476">
        <v>1</v>
      </c>
      <c r="L33" s="468"/>
    </row>
    <row r="34" spans="1:12" ht="25.5">
      <c r="A34" s="469">
        <v>30</v>
      </c>
      <c r="B34" s="470" t="s">
        <v>1449</v>
      </c>
      <c r="C34" s="969">
        <v>8</v>
      </c>
      <c r="D34" s="472">
        <v>16</v>
      </c>
      <c r="E34" s="970">
        <v>20</v>
      </c>
      <c r="F34" s="474">
        <v>16</v>
      </c>
      <c r="G34" s="464">
        <f t="shared" si="0"/>
        <v>60</v>
      </c>
      <c r="H34" s="475">
        <v>60</v>
      </c>
      <c r="I34" s="476"/>
      <c r="J34" s="467"/>
      <c r="K34" s="476">
        <v>1</v>
      </c>
      <c r="L34" s="468">
        <v>2</v>
      </c>
    </row>
    <row r="35" spans="1:12" ht="26.25" customHeight="1">
      <c r="A35" s="469">
        <v>31</v>
      </c>
      <c r="B35" s="470" t="s">
        <v>1448</v>
      </c>
      <c r="C35" s="969"/>
      <c r="D35" s="472"/>
      <c r="E35" s="970">
        <v>28</v>
      </c>
      <c r="F35" s="474">
        <v>15</v>
      </c>
      <c r="G35" s="464">
        <f t="shared" si="0"/>
        <v>43</v>
      </c>
      <c r="H35" s="475">
        <v>43</v>
      </c>
      <c r="I35" s="476"/>
      <c r="J35" s="467"/>
      <c r="K35" s="476">
        <v>2</v>
      </c>
      <c r="L35" s="468"/>
    </row>
    <row r="36" spans="1:12" ht="24" customHeight="1">
      <c r="A36" s="469">
        <v>32</v>
      </c>
      <c r="B36" s="470" t="s">
        <v>1450</v>
      </c>
      <c r="C36" s="969"/>
      <c r="D36" s="472"/>
      <c r="E36" s="970"/>
      <c r="F36" s="474">
        <v>6</v>
      </c>
      <c r="G36" s="464">
        <f t="shared" si="0"/>
        <v>6</v>
      </c>
      <c r="H36" s="475">
        <v>6</v>
      </c>
      <c r="I36" s="476"/>
      <c r="J36" s="467"/>
      <c r="K36" s="476"/>
      <c r="L36" s="468" t="s">
        <v>1451</v>
      </c>
    </row>
    <row r="37" spans="1:12" ht="27" customHeight="1" thickBot="1">
      <c r="A37" s="1063">
        <v>33</v>
      </c>
      <c r="B37" s="1064" t="s">
        <v>1371</v>
      </c>
      <c r="C37" s="1052"/>
      <c r="D37" s="1053"/>
      <c r="E37" s="1054"/>
      <c r="F37" s="1055">
        <v>4</v>
      </c>
      <c r="G37" s="1056">
        <f t="shared" si="0"/>
        <v>4</v>
      </c>
      <c r="H37" s="1057">
        <v>6</v>
      </c>
      <c r="I37" s="1058"/>
      <c r="J37" s="1059"/>
      <c r="K37" s="1058"/>
      <c r="L37" s="1060" t="s">
        <v>1453</v>
      </c>
    </row>
    <row r="38" spans="1:12" ht="18.75" customHeight="1" thickBot="1">
      <c r="A38" s="1067"/>
      <c r="B38" s="1068" t="s">
        <v>210</v>
      </c>
      <c r="C38" s="1065">
        <f t="shared" ref="C38:F38" si="1">SUM(C5:C37)</f>
        <v>349</v>
      </c>
      <c r="D38" s="1065">
        <f t="shared" si="1"/>
        <v>343</v>
      </c>
      <c r="E38" s="1065">
        <f t="shared" si="1"/>
        <v>317</v>
      </c>
      <c r="F38" s="1065">
        <f t="shared" si="1"/>
        <v>271</v>
      </c>
      <c r="G38" s="1065">
        <f>SUM(G5:G37)</f>
        <v>1280</v>
      </c>
      <c r="H38" s="1065">
        <f t="shared" ref="H38:L38" si="2">SUM(H5:H37)</f>
        <v>1282</v>
      </c>
      <c r="I38" s="1065">
        <f t="shared" si="2"/>
        <v>0</v>
      </c>
      <c r="J38" s="1065">
        <f t="shared" si="2"/>
        <v>0</v>
      </c>
      <c r="K38" s="1065">
        <f t="shared" si="2"/>
        <v>67</v>
      </c>
      <c r="L38" s="1066">
        <f t="shared" si="2"/>
        <v>2</v>
      </c>
    </row>
    <row r="39" spans="1:12" ht="30.75" customHeight="1" thickBot="1">
      <c r="A39" s="1903" t="s">
        <v>258</v>
      </c>
      <c r="B39" s="1904"/>
      <c r="C39" s="1062"/>
      <c r="D39" s="1070"/>
      <c r="E39" s="1062"/>
      <c r="F39" s="1062"/>
      <c r="G39" s="1061">
        <v>1280</v>
      </c>
      <c r="H39" s="1062">
        <v>1276</v>
      </c>
      <c r="I39" s="1062"/>
      <c r="J39" s="1071"/>
      <c r="K39" s="1069"/>
      <c r="L39" s="1062"/>
    </row>
    <row r="40" spans="1:12">
      <c r="A40" s="1879" t="s">
        <v>544</v>
      </c>
      <c r="B40" s="1879"/>
      <c r="C40" s="1879"/>
      <c r="D40" s="1879"/>
      <c r="E40" s="1879"/>
      <c r="F40" s="1879"/>
      <c r="G40" s="1879"/>
      <c r="H40" s="1879"/>
      <c r="I40" s="1879"/>
      <c r="J40" s="1879"/>
      <c r="K40" s="1879"/>
      <c r="L40" s="1879"/>
    </row>
    <row r="41" spans="1:12">
      <c r="A41" s="1880"/>
      <c r="B41" s="1880"/>
      <c r="C41" s="1880"/>
      <c r="D41" s="1880"/>
      <c r="E41" s="1880"/>
      <c r="F41" s="1880"/>
      <c r="G41" s="1880"/>
      <c r="H41" s="1880"/>
      <c r="I41" s="1880"/>
      <c r="J41" s="1880"/>
      <c r="K41" s="1880"/>
      <c r="L41" s="1880"/>
    </row>
    <row r="42" spans="1:12">
      <c r="A42" s="1880"/>
      <c r="B42" s="1880"/>
      <c r="C42" s="1880"/>
      <c r="D42" s="1880"/>
      <c r="E42" s="1880"/>
      <c r="F42" s="1880"/>
      <c r="G42" s="1880"/>
      <c r="H42" s="1880"/>
      <c r="I42" s="1880"/>
      <c r="J42" s="1880"/>
      <c r="K42" s="1880"/>
      <c r="L42" s="1880"/>
    </row>
  </sheetData>
  <mergeCells count="15">
    <mergeCell ref="A40:L42"/>
    <mergeCell ref="A1:H1"/>
    <mergeCell ref="I1:J1"/>
    <mergeCell ref="K1:L1"/>
    <mergeCell ref="A2:H2"/>
    <mergeCell ref="A3:A4"/>
    <mergeCell ref="B3:B4"/>
    <mergeCell ref="C3:F3"/>
    <mergeCell ref="G3:G4"/>
    <mergeCell ref="H3:H4"/>
    <mergeCell ref="I3:I4"/>
    <mergeCell ref="J3:J4"/>
    <mergeCell ref="K3:K4"/>
    <mergeCell ref="L3:L4"/>
    <mergeCell ref="A39:B39"/>
  </mergeCells>
  <printOptions horizontalCentered="1"/>
  <pageMargins left="0.5" right="0.5" top="0.5" bottom="0.5" header="0.25" footer="0.25"/>
  <pageSetup paperSize="9" scale="92"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2:P57"/>
  <sheetViews>
    <sheetView showZeros="0" topLeftCell="A10" zoomScaleNormal="100" workbookViewId="0">
      <selection activeCell="C10" sqref="C10:P10"/>
    </sheetView>
  </sheetViews>
  <sheetFormatPr defaultRowHeight="12.75"/>
  <cols>
    <col min="1" max="1" width="4.83203125" style="60" customWidth="1"/>
    <col min="2" max="2" width="7.83203125" style="60" customWidth="1"/>
    <col min="3" max="3" width="10.83203125" style="60" customWidth="1"/>
    <col min="4" max="4" width="10.5" style="60" customWidth="1"/>
    <col min="5" max="5" width="7.83203125" style="60" customWidth="1"/>
    <col min="6" max="10" width="4.83203125" style="60" customWidth="1"/>
    <col min="11" max="11" width="5.33203125" style="60" customWidth="1"/>
    <col min="12" max="13" width="4.83203125" style="60" customWidth="1"/>
    <col min="14" max="14" width="8.83203125" style="60" customWidth="1"/>
    <col min="15" max="16" width="6.83203125" style="60" customWidth="1"/>
    <col min="17" max="256" width="9.33203125" style="60"/>
    <col min="257" max="257" width="4.83203125" style="60" customWidth="1"/>
    <col min="258" max="258" width="7.83203125" style="60" customWidth="1"/>
    <col min="259" max="259" width="10.83203125" style="60" customWidth="1"/>
    <col min="260" max="260" width="10.5" style="60" customWidth="1"/>
    <col min="261" max="261" width="7.83203125" style="60" customWidth="1"/>
    <col min="262" max="266" width="4.83203125" style="60" customWidth="1"/>
    <col min="267" max="267" width="5.33203125" style="60" customWidth="1"/>
    <col min="268" max="269" width="4.83203125" style="60" customWidth="1"/>
    <col min="270" max="270" width="8.83203125" style="60" customWidth="1"/>
    <col min="271" max="272" width="6.83203125" style="60" customWidth="1"/>
    <col min="273" max="512" width="9.33203125" style="60"/>
    <col min="513" max="513" width="4.83203125" style="60" customWidth="1"/>
    <col min="514" max="514" width="7.83203125" style="60" customWidth="1"/>
    <col min="515" max="515" width="10.83203125" style="60" customWidth="1"/>
    <col min="516" max="516" width="10.5" style="60" customWidth="1"/>
    <col min="517" max="517" width="7.83203125" style="60" customWidth="1"/>
    <col min="518" max="522" width="4.83203125" style="60" customWidth="1"/>
    <col min="523" max="523" width="5.33203125" style="60" customWidth="1"/>
    <col min="524" max="525" width="4.83203125" style="60" customWidth="1"/>
    <col min="526" max="526" width="8.83203125" style="60" customWidth="1"/>
    <col min="527" max="528" width="6.83203125" style="60" customWidth="1"/>
    <col min="529" max="768" width="9.33203125" style="60"/>
    <col min="769" max="769" width="4.83203125" style="60" customWidth="1"/>
    <col min="770" max="770" width="7.83203125" style="60" customWidth="1"/>
    <col min="771" max="771" width="10.83203125" style="60" customWidth="1"/>
    <col min="772" max="772" width="10.5" style="60" customWidth="1"/>
    <col min="773" max="773" width="7.83203125" style="60" customWidth="1"/>
    <col min="774" max="778" width="4.83203125" style="60" customWidth="1"/>
    <col min="779" max="779" width="5.33203125" style="60" customWidth="1"/>
    <col min="780" max="781" width="4.83203125" style="60" customWidth="1"/>
    <col min="782" max="782" width="8.83203125" style="60" customWidth="1"/>
    <col min="783" max="784" width="6.83203125" style="60" customWidth="1"/>
    <col min="785" max="1024" width="9.33203125" style="60"/>
    <col min="1025" max="1025" width="4.83203125" style="60" customWidth="1"/>
    <col min="1026" max="1026" width="7.83203125" style="60" customWidth="1"/>
    <col min="1027" max="1027" width="10.83203125" style="60" customWidth="1"/>
    <col min="1028" max="1028" width="10.5" style="60" customWidth="1"/>
    <col min="1029" max="1029" width="7.83203125" style="60" customWidth="1"/>
    <col min="1030" max="1034" width="4.83203125" style="60" customWidth="1"/>
    <col min="1035" max="1035" width="5.33203125" style="60" customWidth="1"/>
    <col min="1036" max="1037" width="4.83203125" style="60" customWidth="1"/>
    <col min="1038" max="1038" width="8.83203125" style="60" customWidth="1"/>
    <col min="1039" max="1040" width="6.83203125" style="60" customWidth="1"/>
    <col min="1041" max="1280" width="9.33203125" style="60"/>
    <col min="1281" max="1281" width="4.83203125" style="60" customWidth="1"/>
    <col min="1282" max="1282" width="7.83203125" style="60" customWidth="1"/>
    <col min="1283" max="1283" width="10.83203125" style="60" customWidth="1"/>
    <col min="1284" max="1284" width="10.5" style="60" customWidth="1"/>
    <col min="1285" max="1285" width="7.83203125" style="60" customWidth="1"/>
    <col min="1286" max="1290" width="4.83203125" style="60" customWidth="1"/>
    <col min="1291" max="1291" width="5.33203125" style="60" customWidth="1"/>
    <col min="1292" max="1293" width="4.83203125" style="60" customWidth="1"/>
    <col min="1294" max="1294" width="8.83203125" style="60" customWidth="1"/>
    <col min="1295" max="1296" width="6.83203125" style="60" customWidth="1"/>
    <col min="1297" max="1536" width="9.33203125" style="60"/>
    <col min="1537" max="1537" width="4.83203125" style="60" customWidth="1"/>
    <col min="1538" max="1538" width="7.83203125" style="60" customWidth="1"/>
    <col min="1539" max="1539" width="10.83203125" style="60" customWidth="1"/>
    <col min="1540" max="1540" width="10.5" style="60" customWidth="1"/>
    <col min="1541" max="1541" width="7.83203125" style="60" customWidth="1"/>
    <col min="1542" max="1546" width="4.83203125" style="60" customWidth="1"/>
    <col min="1547" max="1547" width="5.33203125" style="60" customWidth="1"/>
    <col min="1548" max="1549" width="4.83203125" style="60" customWidth="1"/>
    <col min="1550" max="1550" width="8.83203125" style="60" customWidth="1"/>
    <col min="1551" max="1552" width="6.83203125" style="60" customWidth="1"/>
    <col min="1553" max="1792" width="9.33203125" style="60"/>
    <col min="1793" max="1793" width="4.83203125" style="60" customWidth="1"/>
    <col min="1794" max="1794" width="7.83203125" style="60" customWidth="1"/>
    <col min="1795" max="1795" width="10.83203125" style="60" customWidth="1"/>
    <col min="1796" max="1796" width="10.5" style="60" customWidth="1"/>
    <col min="1797" max="1797" width="7.83203125" style="60" customWidth="1"/>
    <col min="1798" max="1802" width="4.83203125" style="60" customWidth="1"/>
    <col min="1803" max="1803" width="5.33203125" style="60" customWidth="1"/>
    <col min="1804" max="1805" width="4.83203125" style="60" customWidth="1"/>
    <col min="1806" max="1806" width="8.83203125" style="60" customWidth="1"/>
    <col min="1807" max="1808" width="6.83203125" style="60" customWidth="1"/>
    <col min="1809" max="2048" width="9.33203125" style="60"/>
    <col min="2049" max="2049" width="4.83203125" style="60" customWidth="1"/>
    <col min="2050" max="2050" width="7.83203125" style="60" customWidth="1"/>
    <col min="2051" max="2051" width="10.83203125" style="60" customWidth="1"/>
    <col min="2052" max="2052" width="10.5" style="60" customWidth="1"/>
    <col min="2053" max="2053" width="7.83203125" style="60" customWidth="1"/>
    <col min="2054" max="2058" width="4.83203125" style="60" customWidth="1"/>
    <col min="2059" max="2059" width="5.33203125" style="60" customWidth="1"/>
    <col min="2060" max="2061" width="4.83203125" style="60" customWidth="1"/>
    <col min="2062" max="2062" width="8.83203125" style="60" customWidth="1"/>
    <col min="2063" max="2064" width="6.83203125" style="60" customWidth="1"/>
    <col min="2065" max="2304" width="9.33203125" style="60"/>
    <col min="2305" max="2305" width="4.83203125" style="60" customWidth="1"/>
    <col min="2306" max="2306" width="7.83203125" style="60" customWidth="1"/>
    <col min="2307" max="2307" width="10.83203125" style="60" customWidth="1"/>
    <col min="2308" max="2308" width="10.5" style="60" customWidth="1"/>
    <col min="2309" max="2309" width="7.83203125" style="60" customWidth="1"/>
    <col min="2310" max="2314" width="4.83203125" style="60" customWidth="1"/>
    <col min="2315" max="2315" width="5.33203125" style="60" customWidth="1"/>
    <col min="2316" max="2317" width="4.83203125" style="60" customWidth="1"/>
    <col min="2318" max="2318" width="8.83203125" style="60" customWidth="1"/>
    <col min="2319" max="2320" width="6.83203125" style="60" customWidth="1"/>
    <col min="2321" max="2560" width="9.33203125" style="60"/>
    <col min="2561" max="2561" width="4.83203125" style="60" customWidth="1"/>
    <col min="2562" max="2562" width="7.83203125" style="60" customWidth="1"/>
    <col min="2563" max="2563" width="10.83203125" style="60" customWidth="1"/>
    <col min="2564" max="2564" width="10.5" style="60" customWidth="1"/>
    <col min="2565" max="2565" width="7.83203125" style="60" customWidth="1"/>
    <col min="2566" max="2570" width="4.83203125" style="60" customWidth="1"/>
    <col min="2571" max="2571" width="5.33203125" style="60" customWidth="1"/>
    <col min="2572" max="2573" width="4.83203125" style="60" customWidth="1"/>
    <col min="2574" max="2574" width="8.83203125" style="60" customWidth="1"/>
    <col min="2575" max="2576" width="6.83203125" style="60" customWidth="1"/>
    <col min="2577" max="2816" width="9.33203125" style="60"/>
    <col min="2817" max="2817" width="4.83203125" style="60" customWidth="1"/>
    <col min="2818" max="2818" width="7.83203125" style="60" customWidth="1"/>
    <col min="2819" max="2819" width="10.83203125" style="60" customWidth="1"/>
    <col min="2820" max="2820" width="10.5" style="60" customWidth="1"/>
    <col min="2821" max="2821" width="7.83203125" style="60" customWidth="1"/>
    <col min="2822" max="2826" width="4.83203125" style="60" customWidth="1"/>
    <col min="2827" max="2827" width="5.33203125" style="60" customWidth="1"/>
    <col min="2828" max="2829" width="4.83203125" style="60" customWidth="1"/>
    <col min="2830" max="2830" width="8.83203125" style="60" customWidth="1"/>
    <col min="2831" max="2832" width="6.83203125" style="60" customWidth="1"/>
    <col min="2833" max="3072" width="9.33203125" style="60"/>
    <col min="3073" max="3073" width="4.83203125" style="60" customWidth="1"/>
    <col min="3074" max="3074" width="7.83203125" style="60" customWidth="1"/>
    <col min="3075" max="3075" width="10.83203125" style="60" customWidth="1"/>
    <col min="3076" max="3076" width="10.5" style="60" customWidth="1"/>
    <col min="3077" max="3077" width="7.83203125" style="60" customWidth="1"/>
    <col min="3078" max="3082" width="4.83203125" style="60" customWidth="1"/>
    <col min="3083" max="3083" width="5.33203125" style="60" customWidth="1"/>
    <col min="3084" max="3085" width="4.83203125" style="60" customWidth="1"/>
    <col min="3086" max="3086" width="8.83203125" style="60" customWidth="1"/>
    <col min="3087" max="3088" width="6.83203125" style="60" customWidth="1"/>
    <col min="3089" max="3328" width="9.33203125" style="60"/>
    <col min="3329" max="3329" width="4.83203125" style="60" customWidth="1"/>
    <col min="3330" max="3330" width="7.83203125" style="60" customWidth="1"/>
    <col min="3331" max="3331" width="10.83203125" style="60" customWidth="1"/>
    <col min="3332" max="3332" width="10.5" style="60" customWidth="1"/>
    <col min="3333" max="3333" width="7.83203125" style="60" customWidth="1"/>
    <col min="3334" max="3338" width="4.83203125" style="60" customWidth="1"/>
    <col min="3339" max="3339" width="5.33203125" style="60" customWidth="1"/>
    <col min="3340" max="3341" width="4.83203125" style="60" customWidth="1"/>
    <col min="3342" max="3342" width="8.83203125" style="60" customWidth="1"/>
    <col min="3343" max="3344" width="6.83203125" style="60" customWidth="1"/>
    <col min="3345" max="3584" width="9.33203125" style="60"/>
    <col min="3585" max="3585" width="4.83203125" style="60" customWidth="1"/>
    <col min="3586" max="3586" width="7.83203125" style="60" customWidth="1"/>
    <col min="3587" max="3587" width="10.83203125" style="60" customWidth="1"/>
    <col min="3588" max="3588" width="10.5" style="60" customWidth="1"/>
    <col min="3589" max="3589" width="7.83203125" style="60" customWidth="1"/>
    <col min="3590" max="3594" width="4.83203125" style="60" customWidth="1"/>
    <col min="3595" max="3595" width="5.33203125" style="60" customWidth="1"/>
    <col min="3596" max="3597" width="4.83203125" style="60" customWidth="1"/>
    <col min="3598" max="3598" width="8.83203125" style="60" customWidth="1"/>
    <col min="3599" max="3600" width="6.83203125" style="60" customWidth="1"/>
    <col min="3601" max="3840" width="9.33203125" style="60"/>
    <col min="3841" max="3841" width="4.83203125" style="60" customWidth="1"/>
    <col min="3842" max="3842" width="7.83203125" style="60" customWidth="1"/>
    <col min="3843" max="3843" width="10.83203125" style="60" customWidth="1"/>
    <col min="3844" max="3844" width="10.5" style="60" customWidth="1"/>
    <col min="3845" max="3845" width="7.83203125" style="60" customWidth="1"/>
    <col min="3846" max="3850" width="4.83203125" style="60" customWidth="1"/>
    <col min="3851" max="3851" width="5.33203125" style="60" customWidth="1"/>
    <col min="3852" max="3853" width="4.83203125" style="60" customWidth="1"/>
    <col min="3854" max="3854" width="8.83203125" style="60" customWidth="1"/>
    <col min="3855" max="3856" width="6.83203125" style="60" customWidth="1"/>
    <col min="3857" max="4096" width="9.33203125" style="60"/>
    <col min="4097" max="4097" width="4.83203125" style="60" customWidth="1"/>
    <col min="4098" max="4098" width="7.83203125" style="60" customWidth="1"/>
    <col min="4099" max="4099" width="10.83203125" style="60" customWidth="1"/>
    <col min="4100" max="4100" width="10.5" style="60" customWidth="1"/>
    <col min="4101" max="4101" width="7.83203125" style="60" customWidth="1"/>
    <col min="4102" max="4106" width="4.83203125" style="60" customWidth="1"/>
    <col min="4107" max="4107" width="5.33203125" style="60" customWidth="1"/>
    <col min="4108" max="4109" width="4.83203125" style="60" customWidth="1"/>
    <col min="4110" max="4110" width="8.83203125" style="60" customWidth="1"/>
    <col min="4111" max="4112" width="6.83203125" style="60" customWidth="1"/>
    <col min="4113" max="4352" width="9.33203125" style="60"/>
    <col min="4353" max="4353" width="4.83203125" style="60" customWidth="1"/>
    <col min="4354" max="4354" width="7.83203125" style="60" customWidth="1"/>
    <col min="4355" max="4355" width="10.83203125" style="60" customWidth="1"/>
    <col min="4356" max="4356" width="10.5" style="60" customWidth="1"/>
    <col min="4357" max="4357" width="7.83203125" style="60" customWidth="1"/>
    <col min="4358" max="4362" width="4.83203125" style="60" customWidth="1"/>
    <col min="4363" max="4363" width="5.33203125" style="60" customWidth="1"/>
    <col min="4364" max="4365" width="4.83203125" style="60" customWidth="1"/>
    <col min="4366" max="4366" width="8.83203125" style="60" customWidth="1"/>
    <col min="4367" max="4368" width="6.83203125" style="60" customWidth="1"/>
    <col min="4369" max="4608" width="9.33203125" style="60"/>
    <col min="4609" max="4609" width="4.83203125" style="60" customWidth="1"/>
    <col min="4610" max="4610" width="7.83203125" style="60" customWidth="1"/>
    <col min="4611" max="4611" width="10.83203125" style="60" customWidth="1"/>
    <col min="4612" max="4612" width="10.5" style="60" customWidth="1"/>
    <col min="4613" max="4613" width="7.83203125" style="60" customWidth="1"/>
    <col min="4614" max="4618" width="4.83203125" style="60" customWidth="1"/>
    <col min="4619" max="4619" width="5.33203125" style="60" customWidth="1"/>
    <col min="4620" max="4621" width="4.83203125" style="60" customWidth="1"/>
    <col min="4622" max="4622" width="8.83203125" style="60" customWidth="1"/>
    <col min="4623" max="4624" width="6.83203125" style="60" customWidth="1"/>
    <col min="4625" max="4864" width="9.33203125" style="60"/>
    <col min="4865" max="4865" width="4.83203125" style="60" customWidth="1"/>
    <col min="4866" max="4866" width="7.83203125" style="60" customWidth="1"/>
    <col min="4867" max="4867" width="10.83203125" style="60" customWidth="1"/>
    <col min="4868" max="4868" width="10.5" style="60" customWidth="1"/>
    <col min="4869" max="4869" width="7.83203125" style="60" customWidth="1"/>
    <col min="4870" max="4874" width="4.83203125" style="60" customWidth="1"/>
    <col min="4875" max="4875" width="5.33203125" style="60" customWidth="1"/>
    <col min="4876" max="4877" width="4.83203125" style="60" customWidth="1"/>
    <col min="4878" max="4878" width="8.83203125" style="60" customWidth="1"/>
    <col min="4879" max="4880" width="6.83203125" style="60" customWidth="1"/>
    <col min="4881" max="5120" width="9.33203125" style="60"/>
    <col min="5121" max="5121" width="4.83203125" style="60" customWidth="1"/>
    <col min="5122" max="5122" width="7.83203125" style="60" customWidth="1"/>
    <col min="5123" max="5123" width="10.83203125" style="60" customWidth="1"/>
    <col min="5124" max="5124" width="10.5" style="60" customWidth="1"/>
    <col min="5125" max="5125" width="7.83203125" style="60" customWidth="1"/>
    <col min="5126" max="5130" width="4.83203125" style="60" customWidth="1"/>
    <col min="5131" max="5131" width="5.33203125" style="60" customWidth="1"/>
    <col min="5132" max="5133" width="4.83203125" style="60" customWidth="1"/>
    <col min="5134" max="5134" width="8.83203125" style="60" customWidth="1"/>
    <col min="5135" max="5136" width="6.83203125" style="60" customWidth="1"/>
    <col min="5137" max="5376" width="9.33203125" style="60"/>
    <col min="5377" max="5377" width="4.83203125" style="60" customWidth="1"/>
    <col min="5378" max="5378" width="7.83203125" style="60" customWidth="1"/>
    <col min="5379" max="5379" width="10.83203125" style="60" customWidth="1"/>
    <col min="5380" max="5380" width="10.5" style="60" customWidth="1"/>
    <col min="5381" max="5381" width="7.83203125" style="60" customWidth="1"/>
    <col min="5382" max="5386" width="4.83203125" style="60" customWidth="1"/>
    <col min="5387" max="5387" width="5.33203125" style="60" customWidth="1"/>
    <col min="5388" max="5389" width="4.83203125" style="60" customWidth="1"/>
    <col min="5390" max="5390" width="8.83203125" style="60" customWidth="1"/>
    <col min="5391" max="5392" width="6.83203125" style="60" customWidth="1"/>
    <col min="5393" max="5632" width="9.33203125" style="60"/>
    <col min="5633" max="5633" width="4.83203125" style="60" customWidth="1"/>
    <col min="5634" max="5634" width="7.83203125" style="60" customWidth="1"/>
    <col min="5635" max="5635" width="10.83203125" style="60" customWidth="1"/>
    <col min="5636" max="5636" width="10.5" style="60" customWidth="1"/>
    <col min="5637" max="5637" width="7.83203125" style="60" customWidth="1"/>
    <col min="5638" max="5642" width="4.83203125" style="60" customWidth="1"/>
    <col min="5643" max="5643" width="5.33203125" style="60" customWidth="1"/>
    <col min="5644" max="5645" width="4.83203125" style="60" customWidth="1"/>
    <col min="5646" max="5646" width="8.83203125" style="60" customWidth="1"/>
    <col min="5647" max="5648" width="6.83203125" style="60" customWidth="1"/>
    <col min="5649" max="5888" width="9.33203125" style="60"/>
    <col min="5889" max="5889" width="4.83203125" style="60" customWidth="1"/>
    <col min="5890" max="5890" width="7.83203125" style="60" customWidth="1"/>
    <col min="5891" max="5891" width="10.83203125" style="60" customWidth="1"/>
    <col min="5892" max="5892" width="10.5" style="60" customWidth="1"/>
    <col min="5893" max="5893" width="7.83203125" style="60" customWidth="1"/>
    <col min="5894" max="5898" width="4.83203125" style="60" customWidth="1"/>
    <col min="5899" max="5899" width="5.33203125" style="60" customWidth="1"/>
    <col min="5900" max="5901" width="4.83203125" style="60" customWidth="1"/>
    <col min="5902" max="5902" width="8.83203125" style="60" customWidth="1"/>
    <col min="5903" max="5904" width="6.83203125" style="60" customWidth="1"/>
    <col min="5905" max="6144" width="9.33203125" style="60"/>
    <col min="6145" max="6145" width="4.83203125" style="60" customWidth="1"/>
    <col min="6146" max="6146" width="7.83203125" style="60" customWidth="1"/>
    <col min="6147" max="6147" width="10.83203125" style="60" customWidth="1"/>
    <col min="6148" max="6148" width="10.5" style="60" customWidth="1"/>
    <col min="6149" max="6149" width="7.83203125" style="60" customWidth="1"/>
    <col min="6150" max="6154" width="4.83203125" style="60" customWidth="1"/>
    <col min="6155" max="6155" width="5.33203125" style="60" customWidth="1"/>
    <col min="6156" max="6157" width="4.83203125" style="60" customWidth="1"/>
    <col min="6158" max="6158" width="8.83203125" style="60" customWidth="1"/>
    <col min="6159" max="6160" width="6.83203125" style="60" customWidth="1"/>
    <col min="6161" max="6400" width="9.33203125" style="60"/>
    <col min="6401" max="6401" width="4.83203125" style="60" customWidth="1"/>
    <col min="6402" max="6402" width="7.83203125" style="60" customWidth="1"/>
    <col min="6403" max="6403" width="10.83203125" style="60" customWidth="1"/>
    <col min="6404" max="6404" width="10.5" style="60" customWidth="1"/>
    <col min="6405" max="6405" width="7.83203125" style="60" customWidth="1"/>
    <col min="6406" max="6410" width="4.83203125" style="60" customWidth="1"/>
    <col min="6411" max="6411" width="5.33203125" style="60" customWidth="1"/>
    <col min="6412" max="6413" width="4.83203125" style="60" customWidth="1"/>
    <col min="6414" max="6414" width="8.83203125" style="60" customWidth="1"/>
    <col min="6415" max="6416" width="6.83203125" style="60" customWidth="1"/>
    <col min="6417" max="6656" width="9.33203125" style="60"/>
    <col min="6657" max="6657" width="4.83203125" style="60" customWidth="1"/>
    <col min="6658" max="6658" width="7.83203125" style="60" customWidth="1"/>
    <col min="6659" max="6659" width="10.83203125" style="60" customWidth="1"/>
    <col min="6660" max="6660" width="10.5" style="60" customWidth="1"/>
    <col min="6661" max="6661" width="7.83203125" style="60" customWidth="1"/>
    <col min="6662" max="6666" width="4.83203125" style="60" customWidth="1"/>
    <col min="6667" max="6667" width="5.33203125" style="60" customWidth="1"/>
    <col min="6668" max="6669" width="4.83203125" style="60" customWidth="1"/>
    <col min="6670" max="6670" width="8.83203125" style="60" customWidth="1"/>
    <col min="6671" max="6672" width="6.83203125" style="60" customWidth="1"/>
    <col min="6673" max="6912" width="9.33203125" style="60"/>
    <col min="6913" max="6913" width="4.83203125" style="60" customWidth="1"/>
    <col min="6914" max="6914" width="7.83203125" style="60" customWidth="1"/>
    <col min="6915" max="6915" width="10.83203125" style="60" customWidth="1"/>
    <col min="6916" max="6916" width="10.5" style="60" customWidth="1"/>
    <col min="6917" max="6917" width="7.83203125" style="60" customWidth="1"/>
    <col min="6918" max="6922" width="4.83203125" style="60" customWidth="1"/>
    <col min="6923" max="6923" width="5.33203125" style="60" customWidth="1"/>
    <col min="6924" max="6925" width="4.83203125" style="60" customWidth="1"/>
    <col min="6926" max="6926" width="8.83203125" style="60" customWidth="1"/>
    <col min="6927" max="6928" width="6.83203125" style="60" customWidth="1"/>
    <col min="6929" max="7168" width="9.33203125" style="60"/>
    <col min="7169" max="7169" width="4.83203125" style="60" customWidth="1"/>
    <col min="7170" max="7170" width="7.83203125" style="60" customWidth="1"/>
    <col min="7171" max="7171" width="10.83203125" style="60" customWidth="1"/>
    <col min="7172" max="7172" width="10.5" style="60" customWidth="1"/>
    <col min="7173" max="7173" width="7.83203125" style="60" customWidth="1"/>
    <col min="7174" max="7178" width="4.83203125" style="60" customWidth="1"/>
    <col min="7179" max="7179" width="5.33203125" style="60" customWidth="1"/>
    <col min="7180" max="7181" width="4.83203125" style="60" customWidth="1"/>
    <col min="7182" max="7182" width="8.83203125" style="60" customWidth="1"/>
    <col min="7183" max="7184" width="6.83203125" style="60" customWidth="1"/>
    <col min="7185" max="7424" width="9.33203125" style="60"/>
    <col min="7425" max="7425" width="4.83203125" style="60" customWidth="1"/>
    <col min="7426" max="7426" width="7.83203125" style="60" customWidth="1"/>
    <col min="7427" max="7427" width="10.83203125" style="60" customWidth="1"/>
    <col min="7428" max="7428" width="10.5" style="60" customWidth="1"/>
    <col min="7429" max="7429" width="7.83203125" style="60" customWidth="1"/>
    <col min="7430" max="7434" width="4.83203125" style="60" customWidth="1"/>
    <col min="7435" max="7435" width="5.33203125" style="60" customWidth="1"/>
    <col min="7436" max="7437" width="4.83203125" style="60" customWidth="1"/>
    <col min="7438" max="7438" width="8.83203125" style="60" customWidth="1"/>
    <col min="7439" max="7440" width="6.83203125" style="60" customWidth="1"/>
    <col min="7441" max="7680" width="9.33203125" style="60"/>
    <col min="7681" max="7681" width="4.83203125" style="60" customWidth="1"/>
    <col min="7682" max="7682" width="7.83203125" style="60" customWidth="1"/>
    <col min="7683" max="7683" width="10.83203125" style="60" customWidth="1"/>
    <col min="7684" max="7684" width="10.5" style="60" customWidth="1"/>
    <col min="7685" max="7685" width="7.83203125" style="60" customWidth="1"/>
    <col min="7686" max="7690" width="4.83203125" style="60" customWidth="1"/>
    <col min="7691" max="7691" width="5.33203125" style="60" customWidth="1"/>
    <col min="7692" max="7693" width="4.83203125" style="60" customWidth="1"/>
    <col min="7694" max="7694" width="8.83203125" style="60" customWidth="1"/>
    <col min="7695" max="7696" width="6.83203125" style="60" customWidth="1"/>
    <col min="7697" max="7936" width="9.33203125" style="60"/>
    <col min="7937" max="7937" width="4.83203125" style="60" customWidth="1"/>
    <col min="7938" max="7938" width="7.83203125" style="60" customWidth="1"/>
    <col min="7939" max="7939" width="10.83203125" style="60" customWidth="1"/>
    <col min="7940" max="7940" width="10.5" style="60" customWidth="1"/>
    <col min="7941" max="7941" width="7.83203125" style="60" customWidth="1"/>
    <col min="7942" max="7946" width="4.83203125" style="60" customWidth="1"/>
    <col min="7947" max="7947" width="5.33203125" style="60" customWidth="1"/>
    <col min="7948" max="7949" width="4.83203125" style="60" customWidth="1"/>
    <col min="7950" max="7950" width="8.83203125" style="60" customWidth="1"/>
    <col min="7951" max="7952" width="6.83203125" style="60" customWidth="1"/>
    <col min="7953" max="8192" width="9.33203125" style="60"/>
    <col min="8193" max="8193" width="4.83203125" style="60" customWidth="1"/>
    <col min="8194" max="8194" width="7.83203125" style="60" customWidth="1"/>
    <col min="8195" max="8195" width="10.83203125" style="60" customWidth="1"/>
    <col min="8196" max="8196" width="10.5" style="60" customWidth="1"/>
    <col min="8197" max="8197" width="7.83203125" style="60" customWidth="1"/>
    <col min="8198" max="8202" width="4.83203125" style="60" customWidth="1"/>
    <col min="8203" max="8203" width="5.33203125" style="60" customWidth="1"/>
    <col min="8204" max="8205" width="4.83203125" style="60" customWidth="1"/>
    <col min="8206" max="8206" width="8.83203125" style="60" customWidth="1"/>
    <col min="8207" max="8208" width="6.83203125" style="60" customWidth="1"/>
    <col min="8209" max="8448" width="9.33203125" style="60"/>
    <col min="8449" max="8449" width="4.83203125" style="60" customWidth="1"/>
    <col min="8450" max="8450" width="7.83203125" style="60" customWidth="1"/>
    <col min="8451" max="8451" width="10.83203125" style="60" customWidth="1"/>
    <col min="8452" max="8452" width="10.5" style="60" customWidth="1"/>
    <col min="8453" max="8453" width="7.83203125" style="60" customWidth="1"/>
    <col min="8454" max="8458" width="4.83203125" style="60" customWidth="1"/>
    <col min="8459" max="8459" width="5.33203125" style="60" customWidth="1"/>
    <col min="8460" max="8461" width="4.83203125" style="60" customWidth="1"/>
    <col min="8462" max="8462" width="8.83203125" style="60" customWidth="1"/>
    <col min="8463" max="8464" width="6.83203125" style="60" customWidth="1"/>
    <col min="8465" max="8704" width="9.33203125" style="60"/>
    <col min="8705" max="8705" width="4.83203125" style="60" customWidth="1"/>
    <col min="8706" max="8706" width="7.83203125" style="60" customWidth="1"/>
    <col min="8707" max="8707" width="10.83203125" style="60" customWidth="1"/>
    <col min="8708" max="8708" width="10.5" style="60" customWidth="1"/>
    <col min="8709" max="8709" width="7.83203125" style="60" customWidth="1"/>
    <col min="8710" max="8714" width="4.83203125" style="60" customWidth="1"/>
    <col min="8715" max="8715" width="5.33203125" style="60" customWidth="1"/>
    <col min="8716" max="8717" width="4.83203125" style="60" customWidth="1"/>
    <col min="8718" max="8718" width="8.83203125" style="60" customWidth="1"/>
    <col min="8719" max="8720" width="6.83203125" style="60" customWidth="1"/>
    <col min="8721" max="8960" width="9.33203125" style="60"/>
    <col min="8961" max="8961" width="4.83203125" style="60" customWidth="1"/>
    <col min="8962" max="8962" width="7.83203125" style="60" customWidth="1"/>
    <col min="8963" max="8963" width="10.83203125" style="60" customWidth="1"/>
    <col min="8964" max="8964" width="10.5" style="60" customWidth="1"/>
    <col min="8965" max="8965" width="7.83203125" style="60" customWidth="1"/>
    <col min="8966" max="8970" width="4.83203125" style="60" customWidth="1"/>
    <col min="8971" max="8971" width="5.33203125" style="60" customWidth="1"/>
    <col min="8972" max="8973" width="4.83203125" style="60" customWidth="1"/>
    <col min="8974" max="8974" width="8.83203125" style="60" customWidth="1"/>
    <col min="8975" max="8976" width="6.83203125" style="60" customWidth="1"/>
    <col min="8977" max="9216" width="9.33203125" style="60"/>
    <col min="9217" max="9217" width="4.83203125" style="60" customWidth="1"/>
    <col min="9218" max="9218" width="7.83203125" style="60" customWidth="1"/>
    <col min="9219" max="9219" width="10.83203125" style="60" customWidth="1"/>
    <col min="9220" max="9220" width="10.5" style="60" customWidth="1"/>
    <col min="9221" max="9221" width="7.83203125" style="60" customWidth="1"/>
    <col min="9222" max="9226" width="4.83203125" style="60" customWidth="1"/>
    <col min="9227" max="9227" width="5.33203125" style="60" customWidth="1"/>
    <col min="9228" max="9229" width="4.83203125" style="60" customWidth="1"/>
    <col min="9230" max="9230" width="8.83203125" style="60" customWidth="1"/>
    <col min="9231" max="9232" width="6.83203125" style="60" customWidth="1"/>
    <col min="9233" max="9472" width="9.33203125" style="60"/>
    <col min="9473" max="9473" width="4.83203125" style="60" customWidth="1"/>
    <col min="9474" max="9474" width="7.83203125" style="60" customWidth="1"/>
    <col min="9475" max="9475" width="10.83203125" style="60" customWidth="1"/>
    <col min="9476" max="9476" width="10.5" style="60" customWidth="1"/>
    <col min="9477" max="9477" width="7.83203125" style="60" customWidth="1"/>
    <col min="9478" max="9482" width="4.83203125" style="60" customWidth="1"/>
    <col min="9483" max="9483" width="5.33203125" style="60" customWidth="1"/>
    <col min="9484" max="9485" width="4.83203125" style="60" customWidth="1"/>
    <col min="9486" max="9486" width="8.83203125" style="60" customWidth="1"/>
    <col min="9487" max="9488" width="6.83203125" style="60" customWidth="1"/>
    <col min="9489" max="9728" width="9.33203125" style="60"/>
    <col min="9729" max="9729" width="4.83203125" style="60" customWidth="1"/>
    <col min="9730" max="9730" width="7.83203125" style="60" customWidth="1"/>
    <col min="9731" max="9731" width="10.83203125" style="60" customWidth="1"/>
    <col min="9732" max="9732" width="10.5" style="60" customWidth="1"/>
    <col min="9733" max="9733" width="7.83203125" style="60" customWidth="1"/>
    <col min="9734" max="9738" width="4.83203125" style="60" customWidth="1"/>
    <col min="9739" max="9739" width="5.33203125" style="60" customWidth="1"/>
    <col min="9740" max="9741" width="4.83203125" style="60" customWidth="1"/>
    <col min="9742" max="9742" width="8.83203125" style="60" customWidth="1"/>
    <col min="9743" max="9744" width="6.83203125" style="60" customWidth="1"/>
    <col min="9745" max="9984" width="9.33203125" style="60"/>
    <col min="9985" max="9985" width="4.83203125" style="60" customWidth="1"/>
    <col min="9986" max="9986" width="7.83203125" style="60" customWidth="1"/>
    <col min="9987" max="9987" width="10.83203125" style="60" customWidth="1"/>
    <col min="9988" max="9988" width="10.5" style="60" customWidth="1"/>
    <col min="9989" max="9989" width="7.83203125" style="60" customWidth="1"/>
    <col min="9990" max="9994" width="4.83203125" style="60" customWidth="1"/>
    <col min="9995" max="9995" width="5.33203125" style="60" customWidth="1"/>
    <col min="9996" max="9997" width="4.83203125" style="60" customWidth="1"/>
    <col min="9998" max="9998" width="8.83203125" style="60" customWidth="1"/>
    <col min="9999" max="10000" width="6.83203125" style="60" customWidth="1"/>
    <col min="10001" max="10240" width="9.33203125" style="60"/>
    <col min="10241" max="10241" width="4.83203125" style="60" customWidth="1"/>
    <col min="10242" max="10242" width="7.83203125" style="60" customWidth="1"/>
    <col min="10243" max="10243" width="10.83203125" style="60" customWidth="1"/>
    <col min="10244" max="10244" width="10.5" style="60" customWidth="1"/>
    <col min="10245" max="10245" width="7.83203125" style="60" customWidth="1"/>
    <col min="10246" max="10250" width="4.83203125" style="60" customWidth="1"/>
    <col min="10251" max="10251" width="5.33203125" style="60" customWidth="1"/>
    <col min="10252" max="10253" width="4.83203125" style="60" customWidth="1"/>
    <col min="10254" max="10254" width="8.83203125" style="60" customWidth="1"/>
    <col min="10255" max="10256" width="6.83203125" style="60" customWidth="1"/>
    <col min="10257" max="10496" width="9.33203125" style="60"/>
    <col min="10497" max="10497" width="4.83203125" style="60" customWidth="1"/>
    <col min="10498" max="10498" width="7.83203125" style="60" customWidth="1"/>
    <col min="10499" max="10499" width="10.83203125" style="60" customWidth="1"/>
    <col min="10500" max="10500" width="10.5" style="60" customWidth="1"/>
    <col min="10501" max="10501" width="7.83203125" style="60" customWidth="1"/>
    <col min="10502" max="10506" width="4.83203125" style="60" customWidth="1"/>
    <col min="10507" max="10507" width="5.33203125" style="60" customWidth="1"/>
    <col min="10508" max="10509" width="4.83203125" style="60" customWidth="1"/>
    <col min="10510" max="10510" width="8.83203125" style="60" customWidth="1"/>
    <col min="10511" max="10512" width="6.83203125" style="60" customWidth="1"/>
    <col min="10513" max="10752" width="9.33203125" style="60"/>
    <col min="10753" max="10753" width="4.83203125" style="60" customWidth="1"/>
    <col min="10754" max="10754" width="7.83203125" style="60" customWidth="1"/>
    <col min="10755" max="10755" width="10.83203125" style="60" customWidth="1"/>
    <col min="10756" max="10756" width="10.5" style="60" customWidth="1"/>
    <col min="10757" max="10757" width="7.83203125" style="60" customWidth="1"/>
    <col min="10758" max="10762" width="4.83203125" style="60" customWidth="1"/>
    <col min="10763" max="10763" width="5.33203125" style="60" customWidth="1"/>
    <col min="10764" max="10765" width="4.83203125" style="60" customWidth="1"/>
    <col min="10766" max="10766" width="8.83203125" style="60" customWidth="1"/>
    <col min="10767" max="10768" width="6.83203125" style="60" customWidth="1"/>
    <col min="10769" max="11008" width="9.33203125" style="60"/>
    <col min="11009" max="11009" width="4.83203125" style="60" customWidth="1"/>
    <col min="11010" max="11010" width="7.83203125" style="60" customWidth="1"/>
    <col min="11011" max="11011" width="10.83203125" style="60" customWidth="1"/>
    <col min="11012" max="11012" width="10.5" style="60" customWidth="1"/>
    <col min="11013" max="11013" width="7.83203125" style="60" customWidth="1"/>
    <col min="11014" max="11018" width="4.83203125" style="60" customWidth="1"/>
    <col min="11019" max="11019" width="5.33203125" style="60" customWidth="1"/>
    <col min="11020" max="11021" width="4.83203125" style="60" customWidth="1"/>
    <col min="11022" max="11022" width="8.83203125" style="60" customWidth="1"/>
    <col min="11023" max="11024" width="6.83203125" style="60" customWidth="1"/>
    <col min="11025" max="11264" width="9.33203125" style="60"/>
    <col min="11265" max="11265" width="4.83203125" style="60" customWidth="1"/>
    <col min="11266" max="11266" width="7.83203125" style="60" customWidth="1"/>
    <col min="11267" max="11267" width="10.83203125" style="60" customWidth="1"/>
    <col min="11268" max="11268" width="10.5" style="60" customWidth="1"/>
    <col min="11269" max="11269" width="7.83203125" style="60" customWidth="1"/>
    <col min="11270" max="11274" width="4.83203125" style="60" customWidth="1"/>
    <col min="11275" max="11275" width="5.33203125" style="60" customWidth="1"/>
    <col min="11276" max="11277" width="4.83203125" style="60" customWidth="1"/>
    <col min="11278" max="11278" width="8.83203125" style="60" customWidth="1"/>
    <col min="11279" max="11280" width="6.83203125" style="60" customWidth="1"/>
    <col min="11281" max="11520" width="9.33203125" style="60"/>
    <col min="11521" max="11521" width="4.83203125" style="60" customWidth="1"/>
    <col min="11522" max="11522" width="7.83203125" style="60" customWidth="1"/>
    <col min="11523" max="11523" width="10.83203125" style="60" customWidth="1"/>
    <col min="11524" max="11524" width="10.5" style="60" customWidth="1"/>
    <col min="11525" max="11525" width="7.83203125" style="60" customWidth="1"/>
    <col min="11526" max="11530" width="4.83203125" style="60" customWidth="1"/>
    <col min="11531" max="11531" width="5.33203125" style="60" customWidth="1"/>
    <col min="11532" max="11533" width="4.83203125" style="60" customWidth="1"/>
    <col min="11534" max="11534" width="8.83203125" style="60" customWidth="1"/>
    <col min="11535" max="11536" width="6.83203125" style="60" customWidth="1"/>
    <col min="11537" max="11776" width="9.33203125" style="60"/>
    <col min="11777" max="11777" width="4.83203125" style="60" customWidth="1"/>
    <col min="11778" max="11778" width="7.83203125" style="60" customWidth="1"/>
    <col min="11779" max="11779" width="10.83203125" style="60" customWidth="1"/>
    <col min="11780" max="11780" width="10.5" style="60" customWidth="1"/>
    <col min="11781" max="11781" width="7.83203125" style="60" customWidth="1"/>
    <col min="11782" max="11786" width="4.83203125" style="60" customWidth="1"/>
    <col min="11787" max="11787" width="5.33203125" style="60" customWidth="1"/>
    <col min="11788" max="11789" width="4.83203125" style="60" customWidth="1"/>
    <col min="11790" max="11790" width="8.83203125" style="60" customWidth="1"/>
    <col min="11791" max="11792" width="6.83203125" style="60" customWidth="1"/>
    <col min="11793" max="12032" width="9.33203125" style="60"/>
    <col min="12033" max="12033" width="4.83203125" style="60" customWidth="1"/>
    <col min="12034" max="12034" width="7.83203125" style="60" customWidth="1"/>
    <col min="12035" max="12035" width="10.83203125" style="60" customWidth="1"/>
    <col min="12036" max="12036" width="10.5" style="60" customWidth="1"/>
    <col min="12037" max="12037" width="7.83203125" style="60" customWidth="1"/>
    <col min="12038" max="12042" width="4.83203125" style="60" customWidth="1"/>
    <col min="12043" max="12043" width="5.33203125" style="60" customWidth="1"/>
    <col min="12044" max="12045" width="4.83203125" style="60" customWidth="1"/>
    <col min="12046" max="12046" width="8.83203125" style="60" customWidth="1"/>
    <col min="12047" max="12048" width="6.83203125" style="60" customWidth="1"/>
    <col min="12049" max="12288" width="9.33203125" style="60"/>
    <col min="12289" max="12289" width="4.83203125" style="60" customWidth="1"/>
    <col min="12290" max="12290" width="7.83203125" style="60" customWidth="1"/>
    <col min="12291" max="12291" width="10.83203125" style="60" customWidth="1"/>
    <col min="12292" max="12292" width="10.5" style="60" customWidth="1"/>
    <col min="12293" max="12293" width="7.83203125" style="60" customWidth="1"/>
    <col min="12294" max="12298" width="4.83203125" style="60" customWidth="1"/>
    <col min="12299" max="12299" width="5.33203125" style="60" customWidth="1"/>
    <col min="12300" max="12301" width="4.83203125" style="60" customWidth="1"/>
    <col min="12302" max="12302" width="8.83203125" style="60" customWidth="1"/>
    <col min="12303" max="12304" width="6.83203125" style="60" customWidth="1"/>
    <col min="12305" max="12544" width="9.33203125" style="60"/>
    <col min="12545" max="12545" width="4.83203125" style="60" customWidth="1"/>
    <col min="12546" max="12546" width="7.83203125" style="60" customWidth="1"/>
    <col min="12547" max="12547" width="10.83203125" style="60" customWidth="1"/>
    <col min="12548" max="12548" width="10.5" style="60" customWidth="1"/>
    <col min="12549" max="12549" width="7.83203125" style="60" customWidth="1"/>
    <col min="12550" max="12554" width="4.83203125" style="60" customWidth="1"/>
    <col min="12555" max="12555" width="5.33203125" style="60" customWidth="1"/>
    <col min="12556" max="12557" width="4.83203125" style="60" customWidth="1"/>
    <col min="12558" max="12558" width="8.83203125" style="60" customWidth="1"/>
    <col min="12559" max="12560" width="6.83203125" style="60" customWidth="1"/>
    <col min="12561" max="12800" width="9.33203125" style="60"/>
    <col min="12801" max="12801" width="4.83203125" style="60" customWidth="1"/>
    <col min="12802" max="12802" width="7.83203125" style="60" customWidth="1"/>
    <col min="12803" max="12803" width="10.83203125" style="60" customWidth="1"/>
    <col min="12804" max="12804" width="10.5" style="60" customWidth="1"/>
    <col min="12805" max="12805" width="7.83203125" style="60" customWidth="1"/>
    <col min="12806" max="12810" width="4.83203125" style="60" customWidth="1"/>
    <col min="12811" max="12811" width="5.33203125" style="60" customWidth="1"/>
    <col min="12812" max="12813" width="4.83203125" style="60" customWidth="1"/>
    <col min="12814" max="12814" width="8.83203125" style="60" customWidth="1"/>
    <col min="12815" max="12816" width="6.83203125" style="60" customWidth="1"/>
    <col min="12817" max="13056" width="9.33203125" style="60"/>
    <col min="13057" max="13057" width="4.83203125" style="60" customWidth="1"/>
    <col min="13058" max="13058" width="7.83203125" style="60" customWidth="1"/>
    <col min="13059" max="13059" width="10.83203125" style="60" customWidth="1"/>
    <col min="13060" max="13060" width="10.5" style="60" customWidth="1"/>
    <col min="13061" max="13061" width="7.83203125" style="60" customWidth="1"/>
    <col min="13062" max="13066" width="4.83203125" style="60" customWidth="1"/>
    <col min="13067" max="13067" width="5.33203125" style="60" customWidth="1"/>
    <col min="13068" max="13069" width="4.83203125" style="60" customWidth="1"/>
    <col min="13070" max="13070" width="8.83203125" style="60" customWidth="1"/>
    <col min="13071" max="13072" width="6.83203125" style="60" customWidth="1"/>
    <col min="13073" max="13312" width="9.33203125" style="60"/>
    <col min="13313" max="13313" width="4.83203125" style="60" customWidth="1"/>
    <col min="13314" max="13314" width="7.83203125" style="60" customWidth="1"/>
    <col min="13315" max="13315" width="10.83203125" style="60" customWidth="1"/>
    <col min="13316" max="13316" width="10.5" style="60" customWidth="1"/>
    <col min="13317" max="13317" width="7.83203125" style="60" customWidth="1"/>
    <col min="13318" max="13322" width="4.83203125" style="60" customWidth="1"/>
    <col min="13323" max="13323" width="5.33203125" style="60" customWidth="1"/>
    <col min="13324" max="13325" width="4.83203125" style="60" customWidth="1"/>
    <col min="13326" max="13326" width="8.83203125" style="60" customWidth="1"/>
    <col min="13327" max="13328" width="6.83203125" style="60" customWidth="1"/>
    <col min="13329" max="13568" width="9.33203125" style="60"/>
    <col min="13569" max="13569" width="4.83203125" style="60" customWidth="1"/>
    <col min="13570" max="13570" width="7.83203125" style="60" customWidth="1"/>
    <col min="13571" max="13571" width="10.83203125" style="60" customWidth="1"/>
    <col min="13572" max="13572" width="10.5" style="60" customWidth="1"/>
    <col min="13573" max="13573" width="7.83203125" style="60" customWidth="1"/>
    <col min="13574" max="13578" width="4.83203125" style="60" customWidth="1"/>
    <col min="13579" max="13579" width="5.33203125" style="60" customWidth="1"/>
    <col min="13580" max="13581" width="4.83203125" style="60" customWidth="1"/>
    <col min="13582" max="13582" width="8.83203125" style="60" customWidth="1"/>
    <col min="13583" max="13584" width="6.83203125" style="60" customWidth="1"/>
    <col min="13585" max="13824" width="9.33203125" style="60"/>
    <col min="13825" max="13825" width="4.83203125" style="60" customWidth="1"/>
    <col min="13826" max="13826" width="7.83203125" style="60" customWidth="1"/>
    <col min="13827" max="13827" width="10.83203125" style="60" customWidth="1"/>
    <col min="13828" max="13828" width="10.5" style="60" customWidth="1"/>
    <col min="13829" max="13829" width="7.83203125" style="60" customWidth="1"/>
    <col min="13830" max="13834" width="4.83203125" style="60" customWidth="1"/>
    <col min="13835" max="13835" width="5.33203125" style="60" customWidth="1"/>
    <col min="13836" max="13837" width="4.83203125" style="60" customWidth="1"/>
    <col min="13838" max="13838" width="8.83203125" style="60" customWidth="1"/>
    <col min="13839" max="13840" width="6.83203125" style="60" customWidth="1"/>
    <col min="13841" max="14080" width="9.33203125" style="60"/>
    <col min="14081" max="14081" width="4.83203125" style="60" customWidth="1"/>
    <col min="14082" max="14082" width="7.83203125" style="60" customWidth="1"/>
    <col min="14083" max="14083" width="10.83203125" style="60" customWidth="1"/>
    <col min="14084" max="14084" width="10.5" style="60" customWidth="1"/>
    <col min="14085" max="14085" width="7.83203125" style="60" customWidth="1"/>
    <col min="14086" max="14090" width="4.83203125" style="60" customWidth="1"/>
    <col min="14091" max="14091" width="5.33203125" style="60" customWidth="1"/>
    <col min="14092" max="14093" width="4.83203125" style="60" customWidth="1"/>
    <col min="14094" max="14094" width="8.83203125" style="60" customWidth="1"/>
    <col min="14095" max="14096" width="6.83203125" style="60" customWidth="1"/>
    <col min="14097" max="14336" width="9.33203125" style="60"/>
    <col min="14337" max="14337" width="4.83203125" style="60" customWidth="1"/>
    <col min="14338" max="14338" width="7.83203125" style="60" customWidth="1"/>
    <col min="14339" max="14339" width="10.83203125" style="60" customWidth="1"/>
    <col min="14340" max="14340" width="10.5" style="60" customWidth="1"/>
    <col min="14341" max="14341" width="7.83203125" style="60" customWidth="1"/>
    <col min="14342" max="14346" width="4.83203125" style="60" customWidth="1"/>
    <col min="14347" max="14347" width="5.33203125" style="60" customWidth="1"/>
    <col min="14348" max="14349" width="4.83203125" style="60" customWidth="1"/>
    <col min="14350" max="14350" width="8.83203125" style="60" customWidth="1"/>
    <col min="14351" max="14352" width="6.83203125" style="60" customWidth="1"/>
    <col min="14353" max="14592" width="9.33203125" style="60"/>
    <col min="14593" max="14593" width="4.83203125" style="60" customWidth="1"/>
    <col min="14594" max="14594" width="7.83203125" style="60" customWidth="1"/>
    <col min="14595" max="14595" width="10.83203125" style="60" customWidth="1"/>
    <col min="14596" max="14596" width="10.5" style="60" customWidth="1"/>
    <col min="14597" max="14597" width="7.83203125" style="60" customWidth="1"/>
    <col min="14598" max="14602" width="4.83203125" style="60" customWidth="1"/>
    <col min="14603" max="14603" width="5.33203125" style="60" customWidth="1"/>
    <col min="14604" max="14605" width="4.83203125" style="60" customWidth="1"/>
    <col min="14606" max="14606" width="8.83203125" style="60" customWidth="1"/>
    <col min="14607" max="14608" width="6.83203125" style="60" customWidth="1"/>
    <col min="14609" max="14848" width="9.33203125" style="60"/>
    <col min="14849" max="14849" width="4.83203125" style="60" customWidth="1"/>
    <col min="14850" max="14850" width="7.83203125" style="60" customWidth="1"/>
    <col min="14851" max="14851" width="10.83203125" style="60" customWidth="1"/>
    <col min="14852" max="14852" width="10.5" style="60" customWidth="1"/>
    <col min="14853" max="14853" width="7.83203125" style="60" customWidth="1"/>
    <col min="14854" max="14858" width="4.83203125" style="60" customWidth="1"/>
    <col min="14859" max="14859" width="5.33203125" style="60" customWidth="1"/>
    <col min="14860" max="14861" width="4.83203125" style="60" customWidth="1"/>
    <col min="14862" max="14862" width="8.83203125" style="60" customWidth="1"/>
    <col min="14863" max="14864" width="6.83203125" style="60" customWidth="1"/>
    <col min="14865" max="15104" width="9.33203125" style="60"/>
    <col min="15105" max="15105" width="4.83203125" style="60" customWidth="1"/>
    <col min="15106" max="15106" width="7.83203125" style="60" customWidth="1"/>
    <col min="15107" max="15107" width="10.83203125" style="60" customWidth="1"/>
    <col min="15108" max="15108" width="10.5" style="60" customWidth="1"/>
    <col min="15109" max="15109" width="7.83203125" style="60" customWidth="1"/>
    <col min="15110" max="15114" width="4.83203125" style="60" customWidth="1"/>
    <col min="15115" max="15115" width="5.33203125" style="60" customWidth="1"/>
    <col min="15116" max="15117" width="4.83203125" style="60" customWidth="1"/>
    <col min="15118" max="15118" width="8.83203125" style="60" customWidth="1"/>
    <col min="15119" max="15120" width="6.83203125" style="60" customWidth="1"/>
    <col min="15121" max="15360" width="9.33203125" style="60"/>
    <col min="15361" max="15361" width="4.83203125" style="60" customWidth="1"/>
    <col min="15362" max="15362" width="7.83203125" style="60" customWidth="1"/>
    <col min="15363" max="15363" width="10.83203125" style="60" customWidth="1"/>
    <col min="15364" max="15364" width="10.5" style="60" customWidth="1"/>
    <col min="15365" max="15365" width="7.83203125" style="60" customWidth="1"/>
    <col min="15366" max="15370" width="4.83203125" style="60" customWidth="1"/>
    <col min="15371" max="15371" width="5.33203125" style="60" customWidth="1"/>
    <col min="15372" max="15373" width="4.83203125" style="60" customWidth="1"/>
    <col min="15374" max="15374" width="8.83203125" style="60" customWidth="1"/>
    <col min="15375" max="15376" width="6.83203125" style="60" customWidth="1"/>
    <col min="15377" max="15616" width="9.33203125" style="60"/>
    <col min="15617" max="15617" width="4.83203125" style="60" customWidth="1"/>
    <col min="15618" max="15618" width="7.83203125" style="60" customWidth="1"/>
    <col min="15619" max="15619" width="10.83203125" style="60" customWidth="1"/>
    <col min="15620" max="15620" width="10.5" style="60" customWidth="1"/>
    <col min="15621" max="15621" width="7.83203125" style="60" customWidth="1"/>
    <col min="15622" max="15626" width="4.83203125" style="60" customWidth="1"/>
    <col min="15627" max="15627" width="5.33203125" style="60" customWidth="1"/>
    <col min="15628" max="15629" width="4.83203125" style="60" customWidth="1"/>
    <col min="15630" max="15630" width="8.83203125" style="60" customWidth="1"/>
    <col min="15631" max="15632" width="6.83203125" style="60" customWidth="1"/>
    <col min="15633" max="15872" width="9.33203125" style="60"/>
    <col min="15873" max="15873" width="4.83203125" style="60" customWidth="1"/>
    <col min="15874" max="15874" width="7.83203125" style="60" customWidth="1"/>
    <col min="15875" max="15875" width="10.83203125" style="60" customWidth="1"/>
    <col min="15876" max="15876" width="10.5" style="60" customWidth="1"/>
    <col min="15877" max="15877" width="7.83203125" style="60" customWidth="1"/>
    <col min="15878" max="15882" width="4.83203125" style="60" customWidth="1"/>
    <col min="15883" max="15883" width="5.33203125" style="60" customWidth="1"/>
    <col min="15884" max="15885" width="4.83203125" style="60" customWidth="1"/>
    <col min="15886" max="15886" width="8.83203125" style="60" customWidth="1"/>
    <col min="15887" max="15888" width="6.83203125" style="60" customWidth="1"/>
    <col min="15889" max="16128" width="9.33203125" style="60"/>
    <col min="16129" max="16129" width="4.83203125" style="60" customWidth="1"/>
    <col min="16130" max="16130" width="7.83203125" style="60" customWidth="1"/>
    <col min="16131" max="16131" width="10.83203125" style="60" customWidth="1"/>
    <col min="16132" max="16132" width="10.5" style="60" customWidth="1"/>
    <col min="16133" max="16133" width="7.83203125" style="60" customWidth="1"/>
    <col min="16134" max="16138" width="4.83203125" style="60" customWidth="1"/>
    <col min="16139" max="16139" width="5.33203125" style="60" customWidth="1"/>
    <col min="16140" max="16141" width="4.83203125" style="60" customWidth="1"/>
    <col min="16142" max="16142" width="8.83203125" style="60" customWidth="1"/>
    <col min="16143" max="16144" width="6.83203125" style="60" customWidth="1"/>
    <col min="16145" max="16384" width="9.33203125" style="60"/>
  </cols>
  <sheetData>
    <row r="2" spans="1:16" ht="15.95" customHeight="1">
      <c r="A2" s="58" t="s">
        <v>1249</v>
      </c>
      <c r="B2" s="59"/>
      <c r="C2" s="1202" t="s">
        <v>48</v>
      </c>
      <c r="D2" s="1202"/>
      <c r="E2" s="1202"/>
      <c r="F2" s="1202"/>
      <c r="G2" s="1202"/>
      <c r="H2" s="1202"/>
      <c r="I2" s="1202"/>
      <c r="J2" s="1202"/>
      <c r="K2" s="1202"/>
      <c r="L2" s="1202"/>
      <c r="M2" s="1202"/>
      <c r="N2" s="1202"/>
      <c r="O2" s="59"/>
      <c r="P2" s="59"/>
    </row>
    <row r="3" spans="1:16" ht="12" customHeight="1"/>
    <row r="4" spans="1:16" s="62" customFormat="1" ht="15.95" customHeight="1">
      <c r="A4" s="1203" t="s">
        <v>49</v>
      </c>
      <c r="B4" s="1203"/>
      <c r="C4" s="1203"/>
      <c r="D4" s="1203"/>
      <c r="E4" s="1203"/>
      <c r="F4" s="61"/>
      <c r="G4" s="61"/>
      <c r="H4" s="61"/>
      <c r="I4" s="61"/>
      <c r="J4" s="61"/>
      <c r="K4" s="61"/>
      <c r="L4" s="61"/>
      <c r="M4" s="1204" t="s">
        <v>50</v>
      </c>
      <c r="N4" s="1204"/>
      <c r="O4" s="1205" t="s">
        <v>666</v>
      </c>
      <c r="P4" s="1205"/>
    </row>
    <row r="5" spans="1:16" s="63" customFormat="1" ht="15.95" customHeight="1">
      <c r="A5" s="1197" t="s">
        <v>51</v>
      </c>
      <c r="B5" s="1197"/>
      <c r="C5" s="1206" t="s">
        <v>1504</v>
      </c>
      <c r="D5" s="1206"/>
      <c r="E5" s="1206"/>
      <c r="F5" s="1206"/>
      <c r="G5" s="1206"/>
      <c r="H5" s="1206"/>
      <c r="I5" s="1206"/>
      <c r="J5" s="1206"/>
      <c r="K5" s="1206"/>
      <c r="L5" s="1206"/>
      <c r="M5" s="1206"/>
      <c r="N5" s="1206"/>
      <c r="O5" s="1206"/>
      <c r="P5" s="1206"/>
    </row>
    <row r="6" spans="1:16" s="63" customFormat="1" ht="15" customHeight="1">
      <c r="A6" s="1197"/>
      <c r="B6" s="1197"/>
      <c r="C6" s="1206"/>
      <c r="D6" s="1206"/>
      <c r="E6" s="1206"/>
      <c r="F6" s="1206"/>
      <c r="G6" s="1206"/>
      <c r="H6" s="1206"/>
      <c r="I6" s="1206"/>
      <c r="J6" s="1206"/>
      <c r="K6" s="1206"/>
      <c r="L6" s="1206"/>
      <c r="M6" s="1206"/>
      <c r="N6" s="1206"/>
      <c r="O6" s="1206"/>
      <c r="P6" s="1206"/>
    </row>
    <row r="7" spans="1:16" s="63" customFormat="1" ht="15.95" customHeight="1">
      <c r="A7" s="1197" t="s">
        <v>52</v>
      </c>
      <c r="B7" s="1197"/>
      <c r="C7" s="1198" t="s">
        <v>1505</v>
      </c>
      <c r="D7" s="1198"/>
      <c r="E7" s="1198"/>
      <c r="F7" s="1198"/>
      <c r="G7" s="1198"/>
      <c r="H7" s="1198"/>
      <c r="I7" s="1198"/>
      <c r="J7" s="1198"/>
      <c r="K7" s="1198"/>
      <c r="L7" s="1198"/>
      <c r="M7" s="1198"/>
      <c r="N7" s="1198"/>
      <c r="O7" s="1198"/>
      <c r="P7" s="1198"/>
    </row>
    <row r="8" spans="1:16" s="63" customFormat="1" ht="15.95" customHeight="1">
      <c r="A8" s="1197" t="s">
        <v>53</v>
      </c>
      <c r="B8" s="1197"/>
      <c r="C8" s="1185" t="s">
        <v>1506</v>
      </c>
      <c r="D8" s="1186"/>
      <c r="E8" s="1186"/>
      <c r="F8" s="1186"/>
      <c r="G8" s="1186"/>
      <c r="H8" s="1186"/>
      <c r="I8" s="1186"/>
      <c r="J8" s="1186"/>
      <c r="K8" s="1186"/>
      <c r="L8" s="1186"/>
      <c r="M8" s="1186"/>
      <c r="N8" s="1186"/>
      <c r="O8" s="1186"/>
      <c r="P8" s="1187"/>
    </row>
    <row r="9" spans="1:16" s="63" customFormat="1" ht="21.75" customHeight="1">
      <c r="A9" s="1207" t="s">
        <v>664</v>
      </c>
      <c r="B9" s="1208"/>
      <c r="C9" s="1185" t="s">
        <v>1507</v>
      </c>
      <c r="D9" s="1186"/>
      <c r="E9" s="1186"/>
      <c r="F9" s="1186"/>
      <c r="G9" s="1186"/>
      <c r="H9" s="1186"/>
      <c r="I9" s="1186"/>
      <c r="J9" s="1186"/>
      <c r="K9" s="1186"/>
      <c r="L9" s="1186"/>
      <c r="M9" s="1186"/>
      <c r="N9" s="1186"/>
      <c r="O9" s="1186"/>
      <c r="P9" s="1187"/>
    </row>
    <row r="10" spans="1:16" s="63" customFormat="1" ht="24" customHeight="1">
      <c r="A10" s="1207" t="s">
        <v>277</v>
      </c>
      <c r="B10" s="1208"/>
      <c r="C10" s="1209" t="s">
        <v>2267</v>
      </c>
      <c r="D10" s="1210"/>
      <c r="E10" s="1210"/>
      <c r="F10" s="1210"/>
      <c r="G10" s="1210"/>
      <c r="H10" s="1210"/>
      <c r="I10" s="1210"/>
      <c r="J10" s="1210"/>
      <c r="K10" s="1210"/>
      <c r="L10" s="1210"/>
      <c r="M10" s="1210"/>
      <c r="N10" s="1210"/>
      <c r="O10" s="1210"/>
      <c r="P10" s="1211"/>
    </row>
    <row r="11" spans="1:16" s="63" customFormat="1" ht="33" customHeight="1">
      <c r="A11" s="1197" t="s">
        <v>278</v>
      </c>
      <c r="B11" s="1197"/>
      <c r="C11" s="1185" t="s">
        <v>1508</v>
      </c>
      <c r="D11" s="1186"/>
      <c r="E11" s="1186"/>
      <c r="F11" s="1186"/>
      <c r="G11" s="1186"/>
      <c r="H11" s="1186"/>
      <c r="I11" s="1186"/>
      <c r="J11" s="1186"/>
      <c r="K11" s="1186"/>
      <c r="L11" s="1186"/>
      <c r="M11" s="1186"/>
      <c r="N11" s="1186"/>
      <c r="O11" s="1186"/>
      <c r="P11" s="1187"/>
    </row>
    <row r="12" spans="1:16" s="63" customFormat="1" ht="12" customHeight="1">
      <c r="A12" s="64"/>
      <c r="B12" s="64"/>
      <c r="C12" s="64"/>
      <c r="D12" s="64"/>
      <c r="E12" s="64"/>
      <c r="F12" s="64"/>
      <c r="G12" s="64"/>
      <c r="H12" s="64"/>
      <c r="I12" s="64"/>
    </row>
    <row r="13" spans="1:16" s="63" customFormat="1" ht="20.100000000000001" customHeight="1">
      <c r="A13" s="1199" t="s">
        <v>54</v>
      </c>
      <c r="B13" s="1199"/>
      <c r="C13" s="1199"/>
      <c r="D13" s="1199"/>
      <c r="E13" s="1200" t="s">
        <v>55</v>
      </c>
      <c r="F13" s="1200"/>
      <c r="G13" s="1200"/>
      <c r="H13" s="1200"/>
      <c r="I13" s="1200"/>
      <c r="J13" s="1200"/>
      <c r="K13" s="1200"/>
      <c r="L13" s="1201" t="s">
        <v>56</v>
      </c>
      <c r="M13" s="1201"/>
      <c r="N13" s="1201"/>
      <c r="O13" s="1201"/>
      <c r="P13" s="1201"/>
    </row>
    <row r="14" spans="1:16" s="63" customFormat="1" ht="17.100000000000001" customHeight="1">
      <c r="A14" s="1193" t="s">
        <v>2213</v>
      </c>
      <c r="B14" s="1194"/>
      <c r="C14" s="1194"/>
      <c r="D14" s="1194"/>
      <c r="E14" s="1195" t="s">
        <v>2214</v>
      </c>
      <c r="F14" s="1195"/>
      <c r="G14" s="1195"/>
      <c r="H14" s="1195"/>
      <c r="I14" s="1195"/>
      <c r="J14" s="1195"/>
      <c r="K14" s="1195"/>
      <c r="L14" s="1175" t="s">
        <v>2215</v>
      </c>
      <c r="M14" s="1175"/>
      <c r="N14" s="1175"/>
      <c r="O14" s="1175"/>
      <c r="P14" s="1175"/>
    </row>
    <row r="15" spans="1:16" s="63" customFormat="1" ht="17.100000000000001" customHeight="1">
      <c r="A15" s="1196"/>
      <c r="B15" s="1196"/>
      <c r="C15" s="1196"/>
      <c r="D15" s="1196"/>
      <c r="E15" s="1195"/>
      <c r="F15" s="1195"/>
      <c r="G15" s="1195"/>
      <c r="H15" s="1195"/>
      <c r="I15" s="1195"/>
      <c r="J15" s="1195"/>
      <c r="K15" s="1195"/>
      <c r="L15" s="1175"/>
      <c r="M15" s="1175"/>
      <c r="N15" s="1175"/>
      <c r="O15" s="1175"/>
      <c r="P15" s="1175"/>
    </row>
    <row r="16" spans="1:16" ht="12" customHeight="1">
      <c r="A16" s="65"/>
      <c r="B16" s="65"/>
      <c r="C16" s="65"/>
      <c r="D16" s="65"/>
      <c r="E16" s="65"/>
      <c r="F16" s="65"/>
      <c r="G16" s="65"/>
      <c r="H16" s="65"/>
      <c r="I16" s="65"/>
      <c r="J16" s="65"/>
      <c r="K16" s="65"/>
      <c r="L16" s="65"/>
      <c r="M16" s="65"/>
      <c r="N16" s="65"/>
      <c r="O16" s="65"/>
      <c r="P16" s="65"/>
    </row>
    <row r="17" spans="1:16" s="63" customFormat="1" ht="26.25" customHeight="1">
      <c r="A17" s="1129" t="s">
        <v>57</v>
      </c>
      <c r="B17" s="1129"/>
      <c r="C17" s="1129"/>
      <c r="D17" s="1129"/>
      <c r="E17" s="1190" t="s">
        <v>58</v>
      </c>
      <c r="F17" s="1190"/>
      <c r="G17" s="1190"/>
      <c r="H17" s="1190"/>
      <c r="I17" s="1190"/>
      <c r="J17" s="1190"/>
      <c r="K17" s="1191"/>
      <c r="L17" s="1192" t="s">
        <v>59</v>
      </c>
      <c r="M17" s="1192"/>
      <c r="N17" s="1192"/>
      <c r="O17" s="1192" t="s">
        <v>60</v>
      </c>
      <c r="P17" s="1192"/>
    </row>
    <row r="18" spans="1:16" s="63" customFormat="1" ht="15.95" customHeight="1">
      <c r="A18" s="1129" t="s">
        <v>9</v>
      </c>
      <c r="B18" s="1129"/>
      <c r="C18" s="1129"/>
      <c r="D18" s="1129"/>
      <c r="E18" s="1185" t="s">
        <v>1252</v>
      </c>
      <c r="F18" s="1186"/>
      <c r="G18" s="1186"/>
      <c r="H18" s="1186"/>
      <c r="I18" s="1186"/>
      <c r="J18" s="1186"/>
      <c r="K18" s="1187"/>
      <c r="L18" s="1188" t="s">
        <v>1509</v>
      </c>
      <c r="M18" s="1188"/>
      <c r="N18" s="1188"/>
      <c r="O18" s="1189" t="s">
        <v>1510</v>
      </c>
      <c r="P18" s="1189"/>
    </row>
    <row r="19" spans="1:16" s="63" customFormat="1" ht="21" customHeight="1">
      <c r="A19" s="1129" t="s">
        <v>61</v>
      </c>
      <c r="B19" s="1129"/>
      <c r="C19" s="1129"/>
      <c r="D19" s="1129"/>
      <c r="E19" s="1185" t="s">
        <v>1253</v>
      </c>
      <c r="F19" s="1186"/>
      <c r="G19" s="1186"/>
      <c r="H19" s="1186"/>
      <c r="I19" s="1186"/>
      <c r="J19" s="1186"/>
      <c r="K19" s="1187"/>
      <c r="L19" s="1188" t="s">
        <v>1511</v>
      </c>
      <c r="M19" s="1188"/>
      <c r="N19" s="1188"/>
      <c r="O19" s="1189" t="s">
        <v>1510</v>
      </c>
      <c r="P19" s="1189"/>
    </row>
    <row r="20" spans="1:16" s="63" customFormat="1" ht="15.95" customHeight="1">
      <c r="A20" s="1129" t="s">
        <v>62</v>
      </c>
      <c r="B20" s="1129"/>
      <c r="C20" s="1129"/>
      <c r="D20" s="1129"/>
      <c r="E20" s="1185" t="s">
        <v>1254</v>
      </c>
      <c r="F20" s="1186"/>
      <c r="G20" s="1186"/>
      <c r="H20" s="1186"/>
      <c r="I20" s="1186"/>
      <c r="J20" s="1186"/>
      <c r="K20" s="1187"/>
      <c r="L20" s="1188" t="s">
        <v>1512</v>
      </c>
      <c r="M20" s="1188"/>
      <c r="N20" s="1188"/>
      <c r="O20" s="1189" t="s">
        <v>1513</v>
      </c>
      <c r="P20" s="1189"/>
    </row>
    <row r="21" spans="1:16" s="63" customFormat="1" ht="15.95" customHeight="1">
      <c r="A21" s="1129" t="s">
        <v>63</v>
      </c>
      <c r="B21" s="1129"/>
      <c r="C21" s="1129"/>
      <c r="D21" s="1129"/>
      <c r="E21" s="1185" t="s">
        <v>1514</v>
      </c>
      <c r="F21" s="1186"/>
      <c r="G21" s="1186"/>
      <c r="H21" s="1186"/>
      <c r="I21" s="1186"/>
      <c r="J21" s="1186"/>
      <c r="K21" s="1187"/>
      <c r="L21" s="1188" t="s">
        <v>1515</v>
      </c>
      <c r="M21" s="1188"/>
      <c r="N21" s="1188"/>
      <c r="O21" s="1189" t="s">
        <v>1516</v>
      </c>
      <c r="P21" s="1189"/>
    </row>
    <row r="22" spans="1:16" s="63" customFormat="1" ht="15.95" customHeight="1">
      <c r="A22" s="1129" t="s">
        <v>64</v>
      </c>
      <c r="B22" s="1129"/>
      <c r="C22" s="1129"/>
      <c r="D22" s="1129"/>
      <c r="E22" s="1185"/>
      <c r="F22" s="1186"/>
      <c r="G22" s="1186"/>
      <c r="H22" s="1186"/>
      <c r="I22" s="1186"/>
      <c r="J22" s="1186"/>
      <c r="K22" s="1187"/>
      <c r="L22" s="1188"/>
      <c r="M22" s="1188"/>
      <c r="N22" s="1188"/>
      <c r="O22" s="1189"/>
      <c r="P22" s="1189"/>
    </row>
    <row r="23" spans="1:16" s="63" customFormat="1" ht="15.95" customHeight="1">
      <c r="A23" s="1129" t="s">
        <v>65</v>
      </c>
      <c r="B23" s="1129"/>
      <c r="C23" s="1129"/>
      <c r="D23" s="1129"/>
      <c r="E23" s="1185" t="s">
        <v>1256</v>
      </c>
      <c r="F23" s="1186"/>
      <c r="G23" s="1186"/>
      <c r="H23" s="1186"/>
      <c r="I23" s="1186"/>
      <c r="J23" s="1186"/>
      <c r="K23" s="1187"/>
      <c r="L23" s="1188" t="s">
        <v>1517</v>
      </c>
      <c r="M23" s="1188"/>
      <c r="N23" s="1188"/>
      <c r="O23" s="1189" t="s">
        <v>1513</v>
      </c>
      <c r="P23" s="1189"/>
    </row>
    <row r="24" spans="1:16" s="63" customFormat="1" ht="15.95" customHeight="1">
      <c r="A24" s="1129" t="s">
        <v>66</v>
      </c>
      <c r="B24" s="1129"/>
      <c r="C24" s="1129"/>
      <c r="D24" s="1129"/>
      <c r="E24" s="1185" t="s">
        <v>1257</v>
      </c>
      <c r="F24" s="1186"/>
      <c r="G24" s="1186"/>
      <c r="H24" s="1186"/>
      <c r="I24" s="1186"/>
      <c r="J24" s="1186"/>
      <c r="K24" s="1187"/>
      <c r="L24" s="1188" t="s">
        <v>1518</v>
      </c>
      <c r="M24" s="1188"/>
      <c r="N24" s="1188"/>
      <c r="O24" s="1189" t="s">
        <v>1519</v>
      </c>
      <c r="P24" s="1189"/>
    </row>
    <row r="25" spans="1:16" s="63" customFormat="1" ht="12" customHeight="1">
      <c r="A25" s="1176"/>
      <c r="B25" s="1176"/>
      <c r="C25" s="1176"/>
      <c r="D25" s="1176"/>
      <c r="E25" s="1176"/>
      <c r="F25" s="1176"/>
      <c r="G25" s="1176"/>
      <c r="H25" s="1176"/>
      <c r="I25" s="1176"/>
      <c r="J25" s="1176"/>
      <c r="K25" s="1176"/>
      <c r="L25" s="1176"/>
      <c r="M25" s="1176"/>
      <c r="N25" s="1176"/>
      <c r="O25" s="1176"/>
      <c r="P25" s="1176"/>
    </row>
    <row r="26" spans="1:16" s="66" customFormat="1" ht="15.95" customHeight="1">
      <c r="A26" s="1177" t="s">
        <v>67</v>
      </c>
      <c r="B26" s="1178"/>
      <c r="C26" s="1178"/>
      <c r="D26" s="1178"/>
      <c r="E26" s="1179"/>
      <c r="F26" s="1180">
        <v>825</v>
      </c>
      <c r="G26" s="1181"/>
      <c r="H26" s="1182" t="s">
        <v>68</v>
      </c>
      <c r="I26" s="1183"/>
      <c r="J26" s="1183"/>
      <c r="K26" s="1183"/>
      <c r="L26" s="1183"/>
      <c r="M26" s="1183"/>
      <c r="N26" s="1184"/>
      <c r="O26" s="1130">
        <v>37</v>
      </c>
      <c r="P26" s="1130"/>
    </row>
    <row r="27" spans="1:16" s="63" customFormat="1" ht="12" customHeight="1">
      <c r="A27" s="1176" t="s">
        <v>69</v>
      </c>
      <c r="B27" s="1176"/>
      <c r="C27" s="1176"/>
      <c r="D27" s="1176"/>
      <c r="E27" s="1176"/>
      <c r="F27" s="1176"/>
      <c r="G27" s="1176"/>
      <c r="H27" s="1176"/>
      <c r="I27" s="1176"/>
      <c r="J27" s="1176"/>
      <c r="K27" s="1176"/>
      <c r="L27" s="1176"/>
      <c r="M27" s="1176"/>
      <c r="N27" s="1176"/>
      <c r="O27" s="1176"/>
      <c r="P27" s="1176"/>
    </row>
    <row r="28" spans="1:16" s="63" customFormat="1" ht="12" customHeight="1">
      <c r="A28" s="67"/>
      <c r="B28" s="67"/>
      <c r="C28" s="67"/>
      <c r="D28" s="67"/>
      <c r="E28" s="67"/>
      <c r="F28" s="67"/>
      <c r="G28" s="67"/>
      <c r="H28" s="67"/>
      <c r="I28" s="67"/>
      <c r="J28" s="67"/>
      <c r="K28" s="67"/>
      <c r="L28" s="67"/>
      <c r="M28" s="67"/>
      <c r="N28" s="67"/>
      <c r="O28" s="67"/>
      <c r="P28" s="67"/>
    </row>
    <row r="29" spans="1:16" s="63" customFormat="1" ht="12" customHeight="1">
      <c r="A29" s="1159" t="s">
        <v>70</v>
      </c>
      <c r="B29" s="1159"/>
      <c r="C29" s="1159"/>
      <c r="D29" s="1158">
        <v>1</v>
      </c>
      <c r="E29" s="1160" t="s">
        <v>71</v>
      </c>
      <c r="F29" s="1162"/>
      <c r="G29" s="1158">
        <v>2</v>
      </c>
      <c r="H29" s="1158"/>
      <c r="I29" s="1175" t="s">
        <v>72</v>
      </c>
      <c r="J29" s="1175"/>
      <c r="K29" s="1175"/>
      <c r="L29" s="1159" t="s">
        <v>73</v>
      </c>
      <c r="M29" s="1159"/>
      <c r="N29" s="1159"/>
      <c r="O29" s="1158">
        <v>18</v>
      </c>
      <c r="P29" s="1158"/>
    </row>
    <row r="30" spans="1:16" s="63" customFormat="1" ht="12" customHeight="1">
      <c r="A30" s="1159"/>
      <c r="B30" s="1159"/>
      <c r="C30" s="1159"/>
      <c r="D30" s="1158"/>
      <c r="E30" s="1166"/>
      <c r="F30" s="1168"/>
      <c r="G30" s="1158"/>
      <c r="H30" s="1158"/>
      <c r="I30" s="1175"/>
      <c r="J30" s="1175"/>
      <c r="K30" s="1175"/>
      <c r="L30" s="1159" t="s">
        <v>74</v>
      </c>
      <c r="M30" s="1159"/>
      <c r="N30" s="1159"/>
      <c r="O30" s="1158">
        <v>19</v>
      </c>
      <c r="P30" s="1158"/>
    </row>
    <row r="31" spans="1:16" s="63" customFormat="1" ht="17.25" customHeight="1">
      <c r="A31" s="67"/>
      <c r="B31" s="67"/>
      <c r="C31" s="67"/>
      <c r="D31" s="67"/>
      <c r="E31" s="67"/>
      <c r="F31" s="67"/>
      <c r="G31" s="67"/>
      <c r="H31" s="67"/>
      <c r="I31" s="67"/>
      <c r="J31" s="67"/>
      <c r="K31" s="67"/>
      <c r="L31" s="67"/>
      <c r="M31" s="67"/>
      <c r="N31" s="67"/>
      <c r="O31" s="67"/>
      <c r="P31" s="67"/>
    </row>
    <row r="32" spans="1:16" s="63" customFormat="1" ht="15.95" customHeight="1">
      <c r="A32" s="1160" t="s">
        <v>75</v>
      </c>
      <c r="B32" s="1161"/>
      <c r="C32" s="1162"/>
      <c r="D32" s="1159" t="s">
        <v>76</v>
      </c>
      <c r="E32" s="1159"/>
      <c r="F32" s="1159"/>
      <c r="G32" s="1159"/>
      <c r="H32" s="1159"/>
      <c r="I32" s="1159"/>
      <c r="J32" s="1159"/>
      <c r="K32" s="1159"/>
      <c r="L32" s="1159"/>
      <c r="M32" s="1159"/>
      <c r="N32" s="1159"/>
      <c r="O32" s="1169">
        <v>1</v>
      </c>
      <c r="P32" s="1170"/>
    </row>
    <row r="33" spans="1:16" s="63" customFormat="1" ht="15.95" customHeight="1">
      <c r="A33" s="1163"/>
      <c r="B33" s="1164"/>
      <c r="C33" s="1165"/>
      <c r="D33" s="1159" t="s">
        <v>77</v>
      </c>
      <c r="E33" s="1159"/>
      <c r="F33" s="1159"/>
      <c r="G33" s="1159"/>
      <c r="H33" s="1159"/>
      <c r="I33" s="1159"/>
      <c r="J33" s="1159"/>
      <c r="K33" s="1159"/>
      <c r="L33" s="1159"/>
      <c r="M33" s="1159"/>
      <c r="N33" s="1159"/>
      <c r="O33" s="1171"/>
      <c r="P33" s="1172"/>
    </row>
    <row r="34" spans="1:16" s="63" customFormat="1" ht="15.95" customHeight="1">
      <c r="A34" s="1163"/>
      <c r="B34" s="1164"/>
      <c r="C34" s="1165"/>
      <c r="D34" s="1159" t="s">
        <v>78</v>
      </c>
      <c r="E34" s="1159"/>
      <c r="F34" s="1159"/>
      <c r="G34" s="1159"/>
      <c r="H34" s="1159"/>
      <c r="I34" s="1159"/>
      <c r="J34" s="1159"/>
      <c r="K34" s="1159"/>
      <c r="L34" s="1159"/>
      <c r="M34" s="1159"/>
      <c r="N34" s="1159"/>
      <c r="O34" s="1171"/>
      <c r="P34" s="1172"/>
    </row>
    <row r="35" spans="1:16" s="63" customFormat="1" ht="15.95" customHeight="1">
      <c r="A35" s="1166"/>
      <c r="B35" s="1167"/>
      <c r="C35" s="1168"/>
      <c r="D35" s="1159" t="s">
        <v>79</v>
      </c>
      <c r="E35" s="1159"/>
      <c r="F35" s="1159"/>
      <c r="G35" s="1159"/>
      <c r="H35" s="1159"/>
      <c r="I35" s="1159"/>
      <c r="J35" s="1159"/>
      <c r="K35" s="1159"/>
      <c r="L35" s="1159"/>
      <c r="M35" s="1159"/>
      <c r="N35" s="1159"/>
      <c r="O35" s="1173"/>
      <c r="P35" s="1174"/>
    </row>
    <row r="36" spans="1:16" s="63" customFormat="1" ht="12" customHeight="1">
      <c r="A36" s="67"/>
      <c r="B36" s="67"/>
      <c r="C36" s="67"/>
      <c r="D36" s="67"/>
      <c r="E36" s="67"/>
      <c r="F36" s="67"/>
      <c r="G36" s="67"/>
      <c r="H36" s="67"/>
      <c r="I36" s="67"/>
      <c r="J36" s="67"/>
      <c r="K36" s="67"/>
      <c r="L36" s="67"/>
      <c r="M36" s="67"/>
      <c r="N36" s="67"/>
      <c r="O36" s="67"/>
      <c r="P36" s="67"/>
    </row>
    <row r="37" spans="1:16" s="63" customFormat="1" ht="15.95" customHeight="1">
      <c r="A37" s="1129" t="s">
        <v>80</v>
      </c>
      <c r="B37" s="1129"/>
      <c r="C37" s="68" t="s">
        <v>81</v>
      </c>
      <c r="D37" s="69">
        <v>13923</v>
      </c>
      <c r="E37" s="1124" t="s">
        <v>82</v>
      </c>
      <c r="F37" s="1125"/>
      <c r="G37" s="1125"/>
      <c r="H37" s="1125"/>
      <c r="I37" s="1125"/>
      <c r="J37" s="1125"/>
      <c r="K37" s="1125"/>
      <c r="L37" s="1125"/>
      <c r="M37" s="1125"/>
      <c r="N37" s="1126"/>
      <c r="O37" s="1131">
        <v>1</v>
      </c>
      <c r="P37" s="1132"/>
    </row>
    <row r="38" spans="1:16" s="63" customFormat="1" ht="15.95" customHeight="1">
      <c r="A38" s="1129"/>
      <c r="B38" s="1129"/>
      <c r="C38" s="1154" t="s">
        <v>83</v>
      </c>
      <c r="D38" s="1156">
        <v>158</v>
      </c>
      <c r="E38" s="1124" t="s">
        <v>84</v>
      </c>
      <c r="F38" s="1125"/>
      <c r="G38" s="1125"/>
      <c r="H38" s="1125"/>
      <c r="I38" s="1125"/>
      <c r="J38" s="1125"/>
      <c r="K38" s="1125"/>
      <c r="L38" s="1125"/>
      <c r="M38" s="1125"/>
      <c r="N38" s="1126"/>
      <c r="O38" s="1133"/>
      <c r="P38" s="1134"/>
    </row>
    <row r="39" spans="1:16" s="63" customFormat="1" ht="15.95" customHeight="1">
      <c r="A39" s="1129"/>
      <c r="B39" s="1129"/>
      <c r="C39" s="1155"/>
      <c r="D39" s="1157"/>
      <c r="E39" s="1124" t="s">
        <v>85</v>
      </c>
      <c r="F39" s="1125"/>
      <c r="G39" s="1125"/>
      <c r="H39" s="1125"/>
      <c r="I39" s="1125"/>
      <c r="J39" s="1125"/>
      <c r="K39" s="1125"/>
      <c r="L39" s="1125"/>
      <c r="M39" s="1125"/>
      <c r="N39" s="1126"/>
      <c r="O39" s="1133"/>
      <c r="P39" s="1134"/>
    </row>
    <row r="40" spans="1:16" s="63" customFormat="1" ht="15.95" customHeight="1">
      <c r="A40" s="1129"/>
      <c r="B40" s="1129"/>
      <c r="C40" s="70" t="s">
        <v>86</v>
      </c>
      <c r="D40" s="69">
        <v>52</v>
      </c>
      <c r="E40" s="1124" t="s">
        <v>87</v>
      </c>
      <c r="F40" s="1125"/>
      <c r="G40" s="1125"/>
      <c r="H40" s="1125"/>
      <c r="I40" s="1125"/>
      <c r="J40" s="1125"/>
      <c r="K40" s="1125"/>
      <c r="L40" s="1125"/>
      <c r="M40" s="1125"/>
      <c r="N40" s="1126"/>
      <c r="O40" s="1135"/>
      <c r="P40" s="1136"/>
    </row>
    <row r="41" spans="1:16" s="63" customFormat="1" ht="12" customHeight="1">
      <c r="A41" s="67"/>
      <c r="B41" s="67"/>
      <c r="C41" s="67"/>
      <c r="D41" s="67"/>
      <c r="E41" s="67"/>
      <c r="F41" s="67"/>
      <c r="G41" s="67"/>
      <c r="H41" s="67"/>
      <c r="I41" s="67"/>
      <c r="J41" s="67"/>
      <c r="K41" s="67"/>
      <c r="L41" s="67"/>
      <c r="M41" s="67"/>
      <c r="N41" s="67"/>
      <c r="O41" s="67"/>
      <c r="P41" s="67"/>
    </row>
    <row r="42" spans="1:16" s="313" customFormat="1" ht="18" customHeight="1">
      <c r="A42" s="1137" t="s">
        <v>268</v>
      </c>
      <c r="B42" s="1138"/>
      <c r="C42" s="1138"/>
      <c r="D42" s="1139"/>
      <c r="E42" s="1143" t="s">
        <v>269</v>
      </c>
      <c r="F42" s="1144"/>
      <c r="G42" s="1144"/>
      <c r="H42" s="1145"/>
      <c r="I42" s="1143" t="s">
        <v>270</v>
      </c>
      <c r="J42" s="1144"/>
      <c r="K42" s="1144"/>
      <c r="L42" s="1144"/>
      <c r="M42" s="1145"/>
      <c r="N42" s="1146" t="s">
        <v>135</v>
      </c>
      <c r="O42" s="1148">
        <f>E43+I43</f>
        <v>4290</v>
      </c>
      <c r="P42" s="1149"/>
    </row>
    <row r="43" spans="1:16" s="313" customFormat="1" ht="18" customHeight="1">
      <c r="A43" s="1140"/>
      <c r="B43" s="1141"/>
      <c r="C43" s="1141"/>
      <c r="D43" s="1142"/>
      <c r="E43" s="1152">
        <v>1010</v>
      </c>
      <c r="F43" s="1153"/>
      <c r="G43" s="1153"/>
      <c r="H43" s="314" t="s">
        <v>271</v>
      </c>
      <c r="I43" s="1152">
        <v>3280</v>
      </c>
      <c r="J43" s="1153"/>
      <c r="K43" s="1153"/>
      <c r="L43" s="1153"/>
      <c r="M43" s="314" t="s">
        <v>271</v>
      </c>
      <c r="N43" s="1147"/>
      <c r="O43" s="1150"/>
      <c r="P43" s="1151"/>
    </row>
    <row r="44" spans="1:16" s="63" customFormat="1" ht="18" customHeight="1">
      <c r="A44" s="67"/>
      <c r="B44" s="67"/>
      <c r="C44" s="67"/>
      <c r="D44" s="67"/>
      <c r="E44" s="67"/>
      <c r="F44" s="67"/>
      <c r="G44" s="67"/>
      <c r="H44" s="67"/>
      <c r="I44" s="67"/>
      <c r="J44" s="67"/>
      <c r="K44" s="67"/>
      <c r="L44" s="67"/>
      <c r="M44" s="67"/>
      <c r="N44" s="67"/>
      <c r="O44" s="67"/>
      <c r="P44" s="67"/>
    </row>
    <row r="45" spans="1:16" s="63" customFormat="1" ht="15.95" customHeight="1">
      <c r="A45" s="1129" t="s">
        <v>88</v>
      </c>
      <c r="B45" s="1129"/>
      <c r="C45" s="1129" t="s">
        <v>89</v>
      </c>
      <c r="D45" s="1129"/>
      <c r="E45" s="1129"/>
      <c r="F45" s="1129"/>
      <c r="G45" s="1129"/>
      <c r="H45" s="1129"/>
      <c r="I45" s="1129"/>
      <c r="J45" s="1129"/>
      <c r="K45" s="1129"/>
      <c r="L45" s="1129"/>
      <c r="M45" s="1129"/>
      <c r="N45" s="1129"/>
      <c r="O45" s="1131">
        <v>1</v>
      </c>
      <c r="P45" s="1132"/>
    </row>
    <row r="46" spans="1:16" s="63" customFormat="1" ht="15.95" customHeight="1">
      <c r="A46" s="1129"/>
      <c r="B46" s="1129"/>
      <c r="C46" s="1129" t="s">
        <v>90</v>
      </c>
      <c r="D46" s="1129"/>
      <c r="E46" s="1129"/>
      <c r="F46" s="1129"/>
      <c r="G46" s="1129"/>
      <c r="H46" s="1129"/>
      <c r="I46" s="1129"/>
      <c r="J46" s="1129"/>
      <c r="K46" s="1129"/>
      <c r="L46" s="1129"/>
      <c r="M46" s="1129"/>
      <c r="N46" s="1129"/>
      <c r="O46" s="1133"/>
      <c r="P46" s="1134"/>
    </row>
    <row r="47" spans="1:16" s="63" customFormat="1" ht="15.95" customHeight="1">
      <c r="A47" s="1129"/>
      <c r="B47" s="1129"/>
      <c r="C47" s="1129" t="s">
        <v>91</v>
      </c>
      <c r="D47" s="1129"/>
      <c r="E47" s="1129"/>
      <c r="F47" s="1129"/>
      <c r="G47" s="1129"/>
      <c r="H47" s="1129"/>
      <c r="I47" s="1129"/>
      <c r="J47" s="1129"/>
      <c r="K47" s="1129"/>
      <c r="L47" s="1129"/>
      <c r="M47" s="1129"/>
      <c r="N47" s="1129"/>
      <c r="O47" s="1133"/>
      <c r="P47" s="1134"/>
    </row>
    <row r="48" spans="1:16" s="63" customFormat="1" ht="15.95" customHeight="1">
      <c r="A48" s="1129"/>
      <c r="B48" s="1129"/>
      <c r="C48" s="1129" t="s">
        <v>92</v>
      </c>
      <c r="D48" s="1129"/>
      <c r="E48" s="1129"/>
      <c r="F48" s="1129"/>
      <c r="G48" s="1129"/>
      <c r="H48" s="1129"/>
      <c r="I48" s="1129"/>
      <c r="J48" s="1129"/>
      <c r="K48" s="1129"/>
      <c r="L48" s="1129"/>
      <c r="M48" s="1129"/>
      <c r="N48" s="1129"/>
      <c r="O48" s="1133"/>
      <c r="P48" s="1134"/>
    </row>
    <row r="49" spans="1:16" s="63" customFormat="1" ht="15.95" customHeight="1">
      <c r="A49" s="1129"/>
      <c r="B49" s="1129"/>
      <c r="C49" s="1129" t="s">
        <v>93</v>
      </c>
      <c r="D49" s="1129"/>
      <c r="E49" s="1129"/>
      <c r="F49" s="1129"/>
      <c r="G49" s="1129"/>
      <c r="H49" s="1129"/>
      <c r="I49" s="1129"/>
      <c r="J49" s="1129"/>
      <c r="K49" s="1129"/>
      <c r="L49" s="1129"/>
      <c r="M49" s="1129"/>
      <c r="N49" s="1129"/>
      <c r="O49" s="1135"/>
      <c r="P49" s="1136"/>
    </row>
    <row r="50" spans="1:16" s="63" customFormat="1" ht="12" customHeight="1">
      <c r="A50" s="67"/>
      <c r="B50" s="67"/>
      <c r="C50" s="67"/>
      <c r="D50" s="67"/>
      <c r="E50" s="67"/>
      <c r="F50" s="67"/>
      <c r="G50" s="67"/>
      <c r="H50" s="67"/>
      <c r="I50" s="67"/>
      <c r="J50" s="67"/>
      <c r="K50" s="67"/>
      <c r="L50" s="67"/>
      <c r="M50" s="67"/>
      <c r="N50" s="67"/>
      <c r="O50" s="67"/>
      <c r="P50" s="67"/>
    </row>
    <row r="51" spans="1:16" s="63" customFormat="1" ht="15.95" customHeight="1">
      <c r="A51" s="1129" t="s">
        <v>94</v>
      </c>
      <c r="B51" s="1129"/>
      <c r="C51" s="1129" t="s">
        <v>95</v>
      </c>
      <c r="D51" s="1129"/>
      <c r="E51" s="1129"/>
      <c r="F51" s="1129"/>
      <c r="G51" s="1129"/>
      <c r="H51" s="1129"/>
      <c r="I51" s="1129"/>
      <c r="J51" s="1129"/>
      <c r="K51" s="1129"/>
      <c r="L51" s="1129"/>
      <c r="M51" s="1129"/>
      <c r="N51" s="1129"/>
      <c r="O51" s="1130">
        <v>2</v>
      </c>
      <c r="P51" s="1130"/>
    </row>
    <row r="52" spans="1:16" s="63" customFormat="1" ht="15.95" customHeight="1">
      <c r="A52" s="1129"/>
      <c r="B52" s="1129"/>
      <c r="C52" s="1129" t="s">
        <v>96</v>
      </c>
      <c r="D52" s="1129"/>
      <c r="E52" s="1129"/>
      <c r="F52" s="1129"/>
      <c r="G52" s="1129"/>
      <c r="H52" s="1129"/>
      <c r="I52" s="1129"/>
      <c r="J52" s="1129"/>
      <c r="K52" s="1129"/>
      <c r="L52" s="1129"/>
      <c r="M52" s="1129"/>
      <c r="N52" s="1129"/>
      <c r="O52" s="1130"/>
      <c r="P52" s="1130"/>
    </row>
    <row r="53" spans="1:16" s="63" customFormat="1" ht="15.95" customHeight="1">
      <c r="A53" s="1129"/>
      <c r="B53" s="1129"/>
      <c r="C53" s="1129" t="s">
        <v>97</v>
      </c>
      <c r="D53" s="1129"/>
      <c r="E53" s="1129"/>
      <c r="F53" s="1129"/>
      <c r="G53" s="1129"/>
      <c r="H53" s="1129"/>
      <c r="I53" s="1129"/>
      <c r="J53" s="1129"/>
      <c r="K53" s="1129"/>
      <c r="L53" s="1129"/>
      <c r="M53" s="1129"/>
      <c r="N53" s="1129"/>
      <c r="O53" s="1130"/>
      <c r="P53" s="1130"/>
    </row>
    <row r="54" spans="1:16" s="63" customFormat="1" ht="24" customHeight="1">
      <c r="A54" s="1129"/>
      <c r="B54" s="1129"/>
      <c r="C54" s="1129" t="s">
        <v>98</v>
      </c>
      <c r="D54" s="1129"/>
      <c r="E54" s="1129"/>
      <c r="F54" s="1129"/>
      <c r="G54" s="1129"/>
      <c r="H54" s="1129"/>
      <c r="I54" s="1129"/>
      <c r="J54" s="1129"/>
      <c r="K54" s="1129"/>
      <c r="L54" s="1129"/>
      <c r="M54" s="1129"/>
      <c r="N54" s="1129"/>
      <c r="O54" s="1130"/>
      <c r="P54" s="1130"/>
    </row>
    <row r="55" spans="1:16" ht="13.5" customHeight="1">
      <c r="A55" s="71"/>
      <c r="B55" s="71"/>
      <c r="C55" s="71"/>
      <c r="D55" s="71"/>
      <c r="E55" s="71"/>
      <c r="F55" s="71"/>
      <c r="G55" s="71"/>
      <c r="H55" s="71"/>
      <c r="I55" s="71"/>
      <c r="J55" s="71"/>
      <c r="K55" s="71"/>
      <c r="L55" s="71"/>
      <c r="M55" s="71"/>
      <c r="N55" s="71"/>
    </row>
    <row r="56" spans="1:16" ht="12.75" customHeight="1">
      <c r="A56" s="1124" t="s">
        <v>617</v>
      </c>
      <c r="B56" s="1125"/>
      <c r="C56" s="1125"/>
      <c r="D56" s="1125"/>
      <c r="E56" s="1125"/>
      <c r="F56" s="1125"/>
      <c r="G56" s="1125"/>
      <c r="H56" s="1125"/>
      <c r="I56" s="1125"/>
      <c r="J56" s="1125"/>
      <c r="K56" s="1125"/>
      <c r="L56" s="1125"/>
      <c r="M56" s="1125"/>
      <c r="N56" s="1126"/>
      <c r="O56" s="1127" t="s">
        <v>1520</v>
      </c>
      <c r="P56" s="1128"/>
    </row>
    <row r="57" spans="1:16" ht="12.75" customHeight="1">
      <c r="A57" s="1124" t="s">
        <v>618</v>
      </c>
      <c r="B57" s="1125"/>
      <c r="C57" s="1125"/>
      <c r="D57" s="1125"/>
      <c r="E57" s="1125"/>
      <c r="F57" s="1125"/>
      <c r="G57" s="1125"/>
      <c r="H57" s="1125"/>
      <c r="I57" s="1125"/>
      <c r="J57" s="1125"/>
      <c r="K57" s="1125"/>
      <c r="L57" s="1125"/>
      <c r="M57" s="1125"/>
      <c r="N57" s="1126"/>
      <c r="O57" s="1127" t="s">
        <v>1520</v>
      </c>
      <c r="P57" s="1128"/>
    </row>
  </sheetData>
  <sheetProtection selectLockedCells="1"/>
  <mergeCells count="111">
    <mergeCell ref="A7:B7"/>
    <mergeCell ref="C7:P7"/>
    <mergeCell ref="A11:B11"/>
    <mergeCell ref="C11:P11"/>
    <mergeCell ref="A13:D13"/>
    <mergeCell ref="E13:K13"/>
    <mergeCell ref="L13:P13"/>
    <mergeCell ref="C2:N2"/>
    <mergeCell ref="A4:E4"/>
    <mergeCell ref="M4:N4"/>
    <mergeCell ref="O4:P4"/>
    <mergeCell ref="A5:B6"/>
    <mergeCell ref="C5:P5"/>
    <mergeCell ref="C6:P6"/>
    <mergeCell ref="A8:B8"/>
    <mergeCell ref="A10:B10"/>
    <mergeCell ref="C8:P8"/>
    <mergeCell ref="C10:P10"/>
    <mergeCell ref="C9:P9"/>
    <mergeCell ref="A9:B9"/>
    <mergeCell ref="A17:D17"/>
    <mergeCell ref="E17:K17"/>
    <mergeCell ref="L17:N17"/>
    <mergeCell ref="O17:P17"/>
    <mergeCell ref="A18:D18"/>
    <mergeCell ref="E18:K18"/>
    <mergeCell ref="L18:N18"/>
    <mergeCell ref="O18:P18"/>
    <mergeCell ref="A14:D14"/>
    <mergeCell ref="E14:K14"/>
    <mergeCell ref="L14:P14"/>
    <mergeCell ref="A15:D15"/>
    <mergeCell ref="E15:K15"/>
    <mergeCell ref="L15:P15"/>
    <mergeCell ref="A21:D21"/>
    <mergeCell ref="E21:K21"/>
    <mergeCell ref="L21:N21"/>
    <mergeCell ref="O21:P21"/>
    <mergeCell ref="A22:D22"/>
    <mergeCell ref="E22:K22"/>
    <mergeCell ref="L22:N22"/>
    <mergeCell ref="O22:P22"/>
    <mergeCell ref="A19:D19"/>
    <mergeCell ref="E19:K19"/>
    <mergeCell ref="L19:N19"/>
    <mergeCell ref="O19:P19"/>
    <mergeCell ref="A20:D20"/>
    <mergeCell ref="E20:K20"/>
    <mergeCell ref="L20:N20"/>
    <mergeCell ref="O20:P20"/>
    <mergeCell ref="A25:P25"/>
    <mergeCell ref="A26:E26"/>
    <mergeCell ref="F26:G26"/>
    <mergeCell ref="H26:N26"/>
    <mergeCell ref="O26:P26"/>
    <mergeCell ref="A27:P27"/>
    <mergeCell ref="A23:D23"/>
    <mergeCell ref="E23:K23"/>
    <mergeCell ref="L23:N23"/>
    <mergeCell ref="O23:P23"/>
    <mergeCell ref="A24:D24"/>
    <mergeCell ref="E24:K24"/>
    <mergeCell ref="L24:N24"/>
    <mergeCell ref="O24:P24"/>
    <mergeCell ref="A37:B40"/>
    <mergeCell ref="E37:N37"/>
    <mergeCell ref="O37:P40"/>
    <mergeCell ref="C38:C39"/>
    <mergeCell ref="D38:D39"/>
    <mergeCell ref="E38:N38"/>
    <mergeCell ref="E39:N39"/>
    <mergeCell ref="E40:N40"/>
    <mergeCell ref="O29:P29"/>
    <mergeCell ref="L30:N30"/>
    <mergeCell ref="O30:P30"/>
    <mergeCell ref="A32:C35"/>
    <mergeCell ref="D32:N32"/>
    <mergeCell ref="O32:P35"/>
    <mergeCell ref="D33:N33"/>
    <mergeCell ref="D34:N34"/>
    <mergeCell ref="D35:N35"/>
    <mergeCell ref="A29:C30"/>
    <mergeCell ref="D29:D30"/>
    <mergeCell ref="E29:F30"/>
    <mergeCell ref="G29:H30"/>
    <mergeCell ref="I29:K30"/>
    <mergeCell ref="L29:N29"/>
    <mergeCell ref="A45:B49"/>
    <mergeCell ref="C45:N45"/>
    <mergeCell ref="O45:P49"/>
    <mergeCell ref="C46:N46"/>
    <mergeCell ref="C47:N47"/>
    <mergeCell ref="C48:N48"/>
    <mergeCell ref="C49:N49"/>
    <mergeCell ref="A42:D43"/>
    <mergeCell ref="E42:H42"/>
    <mergeCell ref="I42:M42"/>
    <mergeCell ref="N42:N43"/>
    <mergeCell ref="O42:P43"/>
    <mergeCell ref="E43:G43"/>
    <mergeCell ref="I43:L43"/>
    <mergeCell ref="A56:N56"/>
    <mergeCell ref="A57:N57"/>
    <mergeCell ref="O56:P56"/>
    <mergeCell ref="O57:P57"/>
    <mergeCell ref="A51:B54"/>
    <mergeCell ref="C51:N51"/>
    <mergeCell ref="O51:P54"/>
    <mergeCell ref="C52:N52"/>
    <mergeCell ref="C53:N53"/>
    <mergeCell ref="C54:N54"/>
  </mergeCells>
  <hyperlinks>
    <hyperlink ref="A14" r:id="rId1"/>
  </hyperlinks>
  <printOptions horizontalCentered="1"/>
  <pageMargins left="0.25" right="0.25" top="0.75" bottom="0.75" header="0.3" footer="0.3"/>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I68"/>
  <sheetViews>
    <sheetView showZeros="0" topLeftCell="A40" workbookViewId="0">
      <selection activeCell="L53" sqref="L53"/>
    </sheetView>
  </sheetViews>
  <sheetFormatPr defaultColWidth="9.1640625" defaultRowHeight="12.75"/>
  <cols>
    <col min="1" max="1" width="4.6640625" style="92" customWidth="1"/>
    <col min="2" max="2" width="30.5" style="92" customWidth="1"/>
    <col min="3" max="3" width="11.1640625" style="92" customWidth="1"/>
    <col min="4" max="4" width="7.83203125" style="92" customWidth="1"/>
    <col min="5" max="5" width="12.1640625" style="92" customWidth="1"/>
    <col min="6" max="6" width="11.33203125" style="92" customWidth="1"/>
    <col min="7" max="7" width="25.1640625" style="92" customWidth="1"/>
    <col min="8" max="256" width="9.1640625" style="222"/>
    <col min="257" max="257" width="4.6640625" style="222" customWidth="1"/>
    <col min="258" max="258" width="30.5" style="222" customWidth="1"/>
    <col min="259" max="259" width="11.1640625" style="222" customWidth="1"/>
    <col min="260" max="260" width="7.83203125" style="222" customWidth="1"/>
    <col min="261" max="261" width="12.1640625" style="222" customWidth="1"/>
    <col min="262" max="262" width="11.33203125" style="222" customWidth="1"/>
    <col min="263" max="263" width="28.6640625" style="222" customWidth="1"/>
    <col min="264" max="512" width="9.1640625" style="222"/>
    <col min="513" max="513" width="4.6640625" style="222" customWidth="1"/>
    <col min="514" max="514" width="30.5" style="222" customWidth="1"/>
    <col min="515" max="515" width="11.1640625" style="222" customWidth="1"/>
    <col min="516" max="516" width="7.83203125" style="222" customWidth="1"/>
    <col min="517" max="517" width="12.1640625" style="222" customWidth="1"/>
    <col min="518" max="518" width="11.33203125" style="222" customWidth="1"/>
    <col min="519" max="519" width="28.6640625" style="222" customWidth="1"/>
    <col min="520" max="768" width="9.1640625" style="222"/>
    <col min="769" max="769" width="4.6640625" style="222" customWidth="1"/>
    <col min="770" max="770" width="30.5" style="222" customWidth="1"/>
    <col min="771" max="771" width="11.1640625" style="222" customWidth="1"/>
    <col min="772" max="772" width="7.83203125" style="222" customWidth="1"/>
    <col min="773" max="773" width="12.1640625" style="222" customWidth="1"/>
    <col min="774" max="774" width="11.33203125" style="222" customWidth="1"/>
    <col min="775" max="775" width="28.6640625" style="222" customWidth="1"/>
    <col min="776" max="1024" width="9.1640625" style="222"/>
    <col min="1025" max="1025" width="4.6640625" style="222" customWidth="1"/>
    <col min="1026" max="1026" width="30.5" style="222" customWidth="1"/>
    <col min="1027" max="1027" width="11.1640625" style="222" customWidth="1"/>
    <col min="1028" max="1028" width="7.83203125" style="222" customWidth="1"/>
    <col min="1029" max="1029" width="12.1640625" style="222" customWidth="1"/>
    <col min="1030" max="1030" width="11.33203125" style="222" customWidth="1"/>
    <col min="1031" max="1031" width="28.6640625" style="222" customWidth="1"/>
    <col min="1032" max="1280" width="9.1640625" style="222"/>
    <col min="1281" max="1281" width="4.6640625" style="222" customWidth="1"/>
    <col min="1282" max="1282" width="30.5" style="222" customWidth="1"/>
    <col min="1283" max="1283" width="11.1640625" style="222" customWidth="1"/>
    <col min="1284" max="1284" width="7.83203125" style="222" customWidth="1"/>
    <col min="1285" max="1285" width="12.1640625" style="222" customWidth="1"/>
    <col min="1286" max="1286" width="11.33203125" style="222" customWidth="1"/>
    <col min="1287" max="1287" width="28.6640625" style="222" customWidth="1"/>
    <col min="1288" max="1536" width="9.1640625" style="222"/>
    <col min="1537" max="1537" width="4.6640625" style="222" customWidth="1"/>
    <col min="1538" max="1538" width="30.5" style="222" customWidth="1"/>
    <col min="1539" max="1539" width="11.1640625" style="222" customWidth="1"/>
    <col min="1540" max="1540" width="7.83203125" style="222" customWidth="1"/>
    <col min="1541" max="1541" width="12.1640625" style="222" customWidth="1"/>
    <col min="1542" max="1542" width="11.33203125" style="222" customWidth="1"/>
    <col min="1543" max="1543" width="28.6640625" style="222" customWidth="1"/>
    <col min="1544" max="1792" width="9.1640625" style="222"/>
    <col min="1793" max="1793" width="4.6640625" style="222" customWidth="1"/>
    <col min="1794" max="1794" width="30.5" style="222" customWidth="1"/>
    <col min="1795" max="1795" width="11.1640625" style="222" customWidth="1"/>
    <col min="1796" max="1796" width="7.83203125" style="222" customWidth="1"/>
    <col min="1797" max="1797" width="12.1640625" style="222" customWidth="1"/>
    <col min="1798" max="1798" width="11.33203125" style="222" customWidth="1"/>
    <col min="1799" max="1799" width="28.6640625" style="222" customWidth="1"/>
    <col min="1800" max="2048" width="9.1640625" style="222"/>
    <col min="2049" max="2049" width="4.6640625" style="222" customWidth="1"/>
    <col min="2050" max="2050" width="30.5" style="222" customWidth="1"/>
    <col min="2051" max="2051" width="11.1640625" style="222" customWidth="1"/>
    <col min="2052" max="2052" width="7.83203125" style="222" customWidth="1"/>
    <col min="2053" max="2053" width="12.1640625" style="222" customWidth="1"/>
    <col min="2054" max="2054" width="11.33203125" style="222" customWidth="1"/>
    <col min="2055" max="2055" width="28.6640625" style="222" customWidth="1"/>
    <col min="2056" max="2304" width="9.1640625" style="222"/>
    <col min="2305" max="2305" width="4.6640625" style="222" customWidth="1"/>
    <col min="2306" max="2306" width="30.5" style="222" customWidth="1"/>
    <col min="2307" max="2307" width="11.1640625" style="222" customWidth="1"/>
    <col min="2308" max="2308" width="7.83203125" style="222" customWidth="1"/>
    <col min="2309" max="2309" width="12.1640625" style="222" customWidth="1"/>
    <col min="2310" max="2310" width="11.33203125" style="222" customWidth="1"/>
    <col min="2311" max="2311" width="28.6640625" style="222" customWidth="1"/>
    <col min="2312" max="2560" width="9.1640625" style="222"/>
    <col min="2561" max="2561" width="4.6640625" style="222" customWidth="1"/>
    <col min="2562" max="2562" width="30.5" style="222" customWidth="1"/>
    <col min="2563" max="2563" width="11.1640625" style="222" customWidth="1"/>
    <col min="2564" max="2564" width="7.83203125" style="222" customWidth="1"/>
    <col min="2565" max="2565" width="12.1640625" style="222" customWidth="1"/>
    <col min="2566" max="2566" width="11.33203125" style="222" customWidth="1"/>
    <col min="2567" max="2567" width="28.6640625" style="222" customWidth="1"/>
    <col min="2568" max="2816" width="9.1640625" style="222"/>
    <col min="2817" max="2817" width="4.6640625" style="222" customWidth="1"/>
    <col min="2818" max="2818" width="30.5" style="222" customWidth="1"/>
    <col min="2819" max="2819" width="11.1640625" style="222" customWidth="1"/>
    <col min="2820" max="2820" width="7.83203125" style="222" customWidth="1"/>
    <col min="2821" max="2821" width="12.1640625" style="222" customWidth="1"/>
    <col min="2822" max="2822" width="11.33203125" style="222" customWidth="1"/>
    <col min="2823" max="2823" width="28.6640625" style="222" customWidth="1"/>
    <col min="2824" max="3072" width="9.1640625" style="222"/>
    <col min="3073" max="3073" width="4.6640625" style="222" customWidth="1"/>
    <col min="3074" max="3074" width="30.5" style="222" customWidth="1"/>
    <col min="3075" max="3075" width="11.1640625" style="222" customWidth="1"/>
    <col min="3076" max="3076" width="7.83203125" style="222" customWidth="1"/>
    <col min="3077" max="3077" width="12.1640625" style="222" customWidth="1"/>
    <col min="3078" max="3078" width="11.33203125" style="222" customWidth="1"/>
    <col min="3079" max="3079" width="28.6640625" style="222" customWidth="1"/>
    <col min="3080" max="3328" width="9.1640625" style="222"/>
    <col min="3329" max="3329" width="4.6640625" style="222" customWidth="1"/>
    <col min="3330" max="3330" width="30.5" style="222" customWidth="1"/>
    <col min="3331" max="3331" width="11.1640625" style="222" customWidth="1"/>
    <col min="3332" max="3332" width="7.83203125" style="222" customWidth="1"/>
    <col min="3333" max="3333" width="12.1640625" style="222" customWidth="1"/>
    <col min="3334" max="3334" width="11.33203125" style="222" customWidth="1"/>
    <col min="3335" max="3335" width="28.6640625" style="222" customWidth="1"/>
    <col min="3336" max="3584" width="9.1640625" style="222"/>
    <col min="3585" max="3585" width="4.6640625" style="222" customWidth="1"/>
    <col min="3586" max="3586" width="30.5" style="222" customWidth="1"/>
    <col min="3587" max="3587" width="11.1640625" style="222" customWidth="1"/>
    <col min="3588" max="3588" width="7.83203125" style="222" customWidth="1"/>
    <col min="3589" max="3589" width="12.1640625" style="222" customWidth="1"/>
    <col min="3590" max="3590" width="11.33203125" style="222" customWidth="1"/>
    <col min="3591" max="3591" width="28.6640625" style="222" customWidth="1"/>
    <col min="3592" max="3840" width="9.1640625" style="222"/>
    <col min="3841" max="3841" width="4.6640625" style="222" customWidth="1"/>
    <col min="3842" max="3842" width="30.5" style="222" customWidth="1"/>
    <col min="3843" max="3843" width="11.1640625" style="222" customWidth="1"/>
    <col min="3844" max="3844" width="7.83203125" style="222" customWidth="1"/>
    <col min="3845" max="3845" width="12.1640625" style="222" customWidth="1"/>
    <col min="3846" max="3846" width="11.33203125" style="222" customWidth="1"/>
    <col min="3847" max="3847" width="28.6640625" style="222" customWidth="1"/>
    <col min="3848" max="4096" width="9.1640625" style="222"/>
    <col min="4097" max="4097" width="4.6640625" style="222" customWidth="1"/>
    <col min="4098" max="4098" width="30.5" style="222" customWidth="1"/>
    <col min="4099" max="4099" width="11.1640625" style="222" customWidth="1"/>
    <col min="4100" max="4100" width="7.83203125" style="222" customWidth="1"/>
    <col min="4101" max="4101" width="12.1640625" style="222" customWidth="1"/>
    <col min="4102" max="4102" width="11.33203125" style="222" customWidth="1"/>
    <col min="4103" max="4103" width="28.6640625" style="222" customWidth="1"/>
    <col min="4104" max="4352" width="9.1640625" style="222"/>
    <col min="4353" max="4353" width="4.6640625" style="222" customWidth="1"/>
    <col min="4354" max="4354" width="30.5" style="222" customWidth="1"/>
    <col min="4355" max="4355" width="11.1640625" style="222" customWidth="1"/>
    <col min="4356" max="4356" width="7.83203125" style="222" customWidth="1"/>
    <col min="4357" max="4357" width="12.1640625" style="222" customWidth="1"/>
    <col min="4358" max="4358" width="11.33203125" style="222" customWidth="1"/>
    <col min="4359" max="4359" width="28.6640625" style="222" customWidth="1"/>
    <col min="4360" max="4608" width="9.1640625" style="222"/>
    <col min="4609" max="4609" width="4.6640625" style="222" customWidth="1"/>
    <col min="4610" max="4610" width="30.5" style="222" customWidth="1"/>
    <col min="4611" max="4611" width="11.1640625" style="222" customWidth="1"/>
    <col min="4612" max="4612" width="7.83203125" style="222" customWidth="1"/>
    <col min="4613" max="4613" width="12.1640625" style="222" customWidth="1"/>
    <col min="4614" max="4614" width="11.33203125" style="222" customWidth="1"/>
    <col min="4615" max="4615" width="28.6640625" style="222" customWidth="1"/>
    <col min="4616" max="4864" width="9.1640625" style="222"/>
    <col min="4865" max="4865" width="4.6640625" style="222" customWidth="1"/>
    <col min="4866" max="4866" width="30.5" style="222" customWidth="1"/>
    <col min="4867" max="4867" width="11.1640625" style="222" customWidth="1"/>
    <col min="4868" max="4868" width="7.83203125" style="222" customWidth="1"/>
    <col min="4869" max="4869" width="12.1640625" style="222" customWidth="1"/>
    <col min="4870" max="4870" width="11.33203125" style="222" customWidth="1"/>
    <col min="4871" max="4871" width="28.6640625" style="222" customWidth="1"/>
    <col min="4872" max="5120" width="9.1640625" style="222"/>
    <col min="5121" max="5121" width="4.6640625" style="222" customWidth="1"/>
    <col min="5122" max="5122" width="30.5" style="222" customWidth="1"/>
    <col min="5123" max="5123" width="11.1640625" style="222" customWidth="1"/>
    <col min="5124" max="5124" width="7.83203125" style="222" customWidth="1"/>
    <col min="5125" max="5125" width="12.1640625" style="222" customWidth="1"/>
    <col min="5126" max="5126" width="11.33203125" style="222" customWidth="1"/>
    <col min="5127" max="5127" width="28.6640625" style="222" customWidth="1"/>
    <col min="5128" max="5376" width="9.1640625" style="222"/>
    <col min="5377" max="5377" width="4.6640625" style="222" customWidth="1"/>
    <col min="5378" max="5378" width="30.5" style="222" customWidth="1"/>
    <col min="5379" max="5379" width="11.1640625" style="222" customWidth="1"/>
    <col min="5380" max="5380" width="7.83203125" style="222" customWidth="1"/>
    <col min="5381" max="5381" width="12.1640625" style="222" customWidth="1"/>
    <col min="5382" max="5382" width="11.33203125" style="222" customWidth="1"/>
    <col min="5383" max="5383" width="28.6640625" style="222" customWidth="1"/>
    <col min="5384" max="5632" width="9.1640625" style="222"/>
    <col min="5633" max="5633" width="4.6640625" style="222" customWidth="1"/>
    <col min="5634" max="5634" width="30.5" style="222" customWidth="1"/>
    <col min="5635" max="5635" width="11.1640625" style="222" customWidth="1"/>
    <col min="5636" max="5636" width="7.83203125" style="222" customWidth="1"/>
    <col min="5637" max="5637" width="12.1640625" style="222" customWidth="1"/>
    <col min="5638" max="5638" width="11.33203125" style="222" customWidth="1"/>
    <col min="5639" max="5639" width="28.6640625" style="222" customWidth="1"/>
    <col min="5640" max="5888" width="9.1640625" style="222"/>
    <col min="5889" max="5889" width="4.6640625" style="222" customWidth="1"/>
    <col min="5890" max="5890" width="30.5" style="222" customWidth="1"/>
    <col min="5891" max="5891" width="11.1640625" style="222" customWidth="1"/>
    <col min="5892" max="5892" width="7.83203125" style="222" customWidth="1"/>
    <col min="5893" max="5893" width="12.1640625" style="222" customWidth="1"/>
    <col min="5894" max="5894" width="11.33203125" style="222" customWidth="1"/>
    <col min="5895" max="5895" width="28.6640625" style="222" customWidth="1"/>
    <col min="5896" max="6144" width="9.1640625" style="222"/>
    <col min="6145" max="6145" width="4.6640625" style="222" customWidth="1"/>
    <col min="6146" max="6146" width="30.5" style="222" customWidth="1"/>
    <col min="6147" max="6147" width="11.1640625" style="222" customWidth="1"/>
    <col min="6148" max="6148" width="7.83203125" style="222" customWidth="1"/>
    <col min="6149" max="6149" width="12.1640625" style="222" customWidth="1"/>
    <col min="6150" max="6150" width="11.33203125" style="222" customWidth="1"/>
    <col min="6151" max="6151" width="28.6640625" style="222" customWidth="1"/>
    <col min="6152" max="6400" width="9.1640625" style="222"/>
    <col min="6401" max="6401" width="4.6640625" style="222" customWidth="1"/>
    <col min="6402" max="6402" width="30.5" style="222" customWidth="1"/>
    <col min="6403" max="6403" width="11.1640625" style="222" customWidth="1"/>
    <col min="6404" max="6404" width="7.83203125" style="222" customWidth="1"/>
    <col min="6405" max="6405" width="12.1640625" style="222" customWidth="1"/>
    <col min="6406" max="6406" width="11.33203125" style="222" customWidth="1"/>
    <col min="6407" max="6407" width="28.6640625" style="222" customWidth="1"/>
    <col min="6408" max="6656" width="9.1640625" style="222"/>
    <col min="6657" max="6657" width="4.6640625" style="222" customWidth="1"/>
    <col min="6658" max="6658" width="30.5" style="222" customWidth="1"/>
    <col min="6659" max="6659" width="11.1640625" style="222" customWidth="1"/>
    <col min="6660" max="6660" width="7.83203125" style="222" customWidth="1"/>
    <col min="6661" max="6661" width="12.1640625" style="222" customWidth="1"/>
    <col min="6662" max="6662" width="11.33203125" style="222" customWidth="1"/>
    <col min="6663" max="6663" width="28.6640625" style="222" customWidth="1"/>
    <col min="6664" max="6912" width="9.1640625" style="222"/>
    <col min="6913" max="6913" width="4.6640625" style="222" customWidth="1"/>
    <col min="6914" max="6914" width="30.5" style="222" customWidth="1"/>
    <col min="6915" max="6915" width="11.1640625" style="222" customWidth="1"/>
    <col min="6916" max="6916" width="7.83203125" style="222" customWidth="1"/>
    <col min="6917" max="6917" width="12.1640625" style="222" customWidth="1"/>
    <col min="6918" max="6918" width="11.33203125" style="222" customWidth="1"/>
    <col min="6919" max="6919" width="28.6640625" style="222" customWidth="1"/>
    <col min="6920" max="7168" width="9.1640625" style="222"/>
    <col min="7169" max="7169" width="4.6640625" style="222" customWidth="1"/>
    <col min="7170" max="7170" width="30.5" style="222" customWidth="1"/>
    <col min="7171" max="7171" width="11.1640625" style="222" customWidth="1"/>
    <col min="7172" max="7172" width="7.83203125" style="222" customWidth="1"/>
    <col min="7173" max="7173" width="12.1640625" style="222" customWidth="1"/>
    <col min="7174" max="7174" width="11.33203125" style="222" customWidth="1"/>
    <col min="7175" max="7175" width="28.6640625" style="222" customWidth="1"/>
    <col min="7176" max="7424" width="9.1640625" style="222"/>
    <col min="7425" max="7425" width="4.6640625" style="222" customWidth="1"/>
    <col min="7426" max="7426" width="30.5" style="222" customWidth="1"/>
    <col min="7427" max="7427" width="11.1640625" style="222" customWidth="1"/>
    <col min="7428" max="7428" width="7.83203125" style="222" customWidth="1"/>
    <col min="7429" max="7429" width="12.1640625" style="222" customWidth="1"/>
    <col min="7430" max="7430" width="11.33203125" style="222" customWidth="1"/>
    <col min="7431" max="7431" width="28.6640625" style="222" customWidth="1"/>
    <col min="7432" max="7680" width="9.1640625" style="222"/>
    <col min="7681" max="7681" width="4.6640625" style="222" customWidth="1"/>
    <col min="7682" max="7682" width="30.5" style="222" customWidth="1"/>
    <col min="7683" max="7683" width="11.1640625" style="222" customWidth="1"/>
    <col min="7684" max="7684" width="7.83203125" style="222" customWidth="1"/>
    <col min="7685" max="7685" width="12.1640625" style="222" customWidth="1"/>
    <col min="7686" max="7686" width="11.33203125" style="222" customWidth="1"/>
    <col min="7687" max="7687" width="28.6640625" style="222" customWidth="1"/>
    <col min="7688" max="7936" width="9.1640625" style="222"/>
    <col min="7937" max="7937" width="4.6640625" style="222" customWidth="1"/>
    <col min="7938" max="7938" width="30.5" style="222" customWidth="1"/>
    <col min="7939" max="7939" width="11.1640625" style="222" customWidth="1"/>
    <col min="7940" max="7940" width="7.83203125" style="222" customWidth="1"/>
    <col min="7941" max="7941" width="12.1640625" style="222" customWidth="1"/>
    <col min="7942" max="7942" width="11.33203125" style="222" customWidth="1"/>
    <col min="7943" max="7943" width="28.6640625" style="222" customWidth="1"/>
    <col min="7944" max="8192" width="9.1640625" style="222"/>
    <col min="8193" max="8193" width="4.6640625" style="222" customWidth="1"/>
    <col min="8194" max="8194" width="30.5" style="222" customWidth="1"/>
    <col min="8195" max="8195" width="11.1640625" style="222" customWidth="1"/>
    <col min="8196" max="8196" width="7.83203125" style="222" customWidth="1"/>
    <col min="8197" max="8197" width="12.1640625" style="222" customWidth="1"/>
    <col min="8198" max="8198" width="11.33203125" style="222" customWidth="1"/>
    <col min="8199" max="8199" width="28.6640625" style="222" customWidth="1"/>
    <col min="8200" max="8448" width="9.1640625" style="222"/>
    <col min="8449" max="8449" width="4.6640625" style="222" customWidth="1"/>
    <col min="8450" max="8450" width="30.5" style="222" customWidth="1"/>
    <col min="8451" max="8451" width="11.1640625" style="222" customWidth="1"/>
    <col min="8452" max="8452" width="7.83203125" style="222" customWidth="1"/>
    <col min="8453" max="8453" width="12.1640625" style="222" customWidth="1"/>
    <col min="8454" max="8454" width="11.33203125" style="222" customWidth="1"/>
    <col min="8455" max="8455" width="28.6640625" style="222" customWidth="1"/>
    <col min="8456" max="8704" width="9.1640625" style="222"/>
    <col min="8705" max="8705" width="4.6640625" style="222" customWidth="1"/>
    <col min="8706" max="8706" width="30.5" style="222" customWidth="1"/>
    <col min="8707" max="8707" width="11.1640625" style="222" customWidth="1"/>
    <col min="8708" max="8708" width="7.83203125" style="222" customWidth="1"/>
    <col min="8709" max="8709" width="12.1640625" style="222" customWidth="1"/>
    <col min="8710" max="8710" width="11.33203125" style="222" customWidth="1"/>
    <col min="8711" max="8711" width="28.6640625" style="222" customWidth="1"/>
    <col min="8712" max="8960" width="9.1640625" style="222"/>
    <col min="8961" max="8961" width="4.6640625" style="222" customWidth="1"/>
    <col min="8962" max="8962" width="30.5" style="222" customWidth="1"/>
    <col min="8963" max="8963" width="11.1640625" style="222" customWidth="1"/>
    <col min="8964" max="8964" width="7.83203125" style="222" customWidth="1"/>
    <col min="8965" max="8965" width="12.1640625" style="222" customWidth="1"/>
    <col min="8966" max="8966" width="11.33203125" style="222" customWidth="1"/>
    <col min="8967" max="8967" width="28.6640625" style="222" customWidth="1"/>
    <col min="8968" max="9216" width="9.1640625" style="222"/>
    <col min="9217" max="9217" width="4.6640625" style="222" customWidth="1"/>
    <col min="9218" max="9218" width="30.5" style="222" customWidth="1"/>
    <col min="9219" max="9219" width="11.1640625" style="222" customWidth="1"/>
    <col min="9220" max="9220" width="7.83203125" style="222" customWidth="1"/>
    <col min="9221" max="9221" width="12.1640625" style="222" customWidth="1"/>
    <col min="9222" max="9222" width="11.33203125" style="222" customWidth="1"/>
    <col min="9223" max="9223" width="28.6640625" style="222" customWidth="1"/>
    <col min="9224" max="9472" width="9.1640625" style="222"/>
    <col min="9473" max="9473" width="4.6640625" style="222" customWidth="1"/>
    <col min="9474" max="9474" width="30.5" style="222" customWidth="1"/>
    <col min="9475" max="9475" width="11.1640625" style="222" customWidth="1"/>
    <col min="9476" max="9476" width="7.83203125" style="222" customWidth="1"/>
    <col min="9477" max="9477" width="12.1640625" style="222" customWidth="1"/>
    <col min="9478" max="9478" width="11.33203125" style="222" customWidth="1"/>
    <col min="9479" max="9479" width="28.6640625" style="222" customWidth="1"/>
    <col min="9480" max="9728" width="9.1640625" style="222"/>
    <col min="9729" max="9729" width="4.6640625" style="222" customWidth="1"/>
    <col min="9730" max="9730" width="30.5" style="222" customWidth="1"/>
    <col min="9731" max="9731" width="11.1640625" style="222" customWidth="1"/>
    <col min="9732" max="9732" width="7.83203125" style="222" customWidth="1"/>
    <col min="9733" max="9733" width="12.1640625" style="222" customWidth="1"/>
    <col min="9734" max="9734" width="11.33203125" style="222" customWidth="1"/>
    <col min="9735" max="9735" width="28.6640625" style="222" customWidth="1"/>
    <col min="9736" max="9984" width="9.1640625" style="222"/>
    <col min="9985" max="9985" width="4.6640625" style="222" customWidth="1"/>
    <col min="9986" max="9986" width="30.5" style="222" customWidth="1"/>
    <col min="9987" max="9987" width="11.1640625" style="222" customWidth="1"/>
    <col min="9988" max="9988" width="7.83203125" style="222" customWidth="1"/>
    <col min="9989" max="9989" width="12.1640625" style="222" customWidth="1"/>
    <col min="9990" max="9990" width="11.33203125" style="222" customWidth="1"/>
    <col min="9991" max="9991" width="28.6640625" style="222" customWidth="1"/>
    <col min="9992" max="10240" width="9.1640625" style="222"/>
    <col min="10241" max="10241" width="4.6640625" style="222" customWidth="1"/>
    <col min="10242" max="10242" width="30.5" style="222" customWidth="1"/>
    <col min="10243" max="10243" width="11.1640625" style="222" customWidth="1"/>
    <col min="10244" max="10244" width="7.83203125" style="222" customWidth="1"/>
    <col min="10245" max="10245" width="12.1640625" style="222" customWidth="1"/>
    <col min="10246" max="10246" width="11.33203125" style="222" customWidth="1"/>
    <col min="10247" max="10247" width="28.6640625" style="222" customWidth="1"/>
    <col min="10248" max="10496" width="9.1640625" style="222"/>
    <col min="10497" max="10497" width="4.6640625" style="222" customWidth="1"/>
    <col min="10498" max="10498" width="30.5" style="222" customWidth="1"/>
    <col min="10499" max="10499" width="11.1640625" style="222" customWidth="1"/>
    <col min="10500" max="10500" width="7.83203125" style="222" customWidth="1"/>
    <col min="10501" max="10501" width="12.1640625" style="222" customWidth="1"/>
    <col min="10502" max="10502" width="11.33203125" style="222" customWidth="1"/>
    <col min="10503" max="10503" width="28.6640625" style="222" customWidth="1"/>
    <col min="10504" max="10752" width="9.1640625" style="222"/>
    <col min="10753" max="10753" width="4.6640625" style="222" customWidth="1"/>
    <col min="10754" max="10754" width="30.5" style="222" customWidth="1"/>
    <col min="10755" max="10755" width="11.1640625" style="222" customWidth="1"/>
    <col min="10756" max="10756" width="7.83203125" style="222" customWidth="1"/>
    <col min="10757" max="10757" width="12.1640625" style="222" customWidth="1"/>
    <col min="10758" max="10758" width="11.33203125" style="222" customWidth="1"/>
    <col min="10759" max="10759" width="28.6640625" style="222" customWidth="1"/>
    <col min="10760" max="11008" width="9.1640625" style="222"/>
    <col min="11009" max="11009" width="4.6640625" style="222" customWidth="1"/>
    <col min="11010" max="11010" width="30.5" style="222" customWidth="1"/>
    <col min="11011" max="11011" width="11.1640625" style="222" customWidth="1"/>
    <col min="11012" max="11012" width="7.83203125" style="222" customWidth="1"/>
    <col min="11013" max="11013" width="12.1640625" style="222" customWidth="1"/>
    <col min="11014" max="11014" width="11.33203125" style="222" customWidth="1"/>
    <col min="11015" max="11015" width="28.6640625" style="222" customWidth="1"/>
    <col min="11016" max="11264" width="9.1640625" style="222"/>
    <col min="11265" max="11265" width="4.6640625" style="222" customWidth="1"/>
    <col min="11266" max="11266" width="30.5" style="222" customWidth="1"/>
    <col min="11267" max="11267" width="11.1640625" style="222" customWidth="1"/>
    <col min="11268" max="11268" width="7.83203125" style="222" customWidth="1"/>
    <col min="11269" max="11269" width="12.1640625" style="222" customWidth="1"/>
    <col min="11270" max="11270" width="11.33203125" style="222" customWidth="1"/>
    <col min="11271" max="11271" width="28.6640625" style="222" customWidth="1"/>
    <col min="11272" max="11520" width="9.1640625" style="222"/>
    <col min="11521" max="11521" width="4.6640625" style="222" customWidth="1"/>
    <col min="11522" max="11522" width="30.5" style="222" customWidth="1"/>
    <col min="11523" max="11523" width="11.1640625" style="222" customWidth="1"/>
    <col min="11524" max="11524" width="7.83203125" style="222" customWidth="1"/>
    <col min="11525" max="11525" width="12.1640625" style="222" customWidth="1"/>
    <col min="11526" max="11526" width="11.33203125" style="222" customWidth="1"/>
    <col min="11527" max="11527" width="28.6640625" style="222" customWidth="1"/>
    <col min="11528" max="11776" width="9.1640625" style="222"/>
    <col min="11777" max="11777" width="4.6640625" style="222" customWidth="1"/>
    <col min="11778" max="11778" width="30.5" style="222" customWidth="1"/>
    <col min="11779" max="11779" width="11.1640625" style="222" customWidth="1"/>
    <col min="11780" max="11780" width="7.83203125" style="222" customWidth="1"/>
    <col min="11781" max="11781" width="12.1640625" style="222" customWidth="1"/>
    <col min="11782" max="11782" width="11.33203125" style="222" customWidth="1"/>
    <col min="11783" max="11783" width="28.6640625" style="222" customWidth="1"/>
    <col min="11784" max="12032" width="9.1640625" style="222"/>
    <col min="12033" max="12033" width="4.6640625" style="222" customWidth="1"/>
    <col min="12034" max="12034" width="30.5" style="222" customWidth="1"/>
    <col min="12035" max="12035" width="11.1640625" style="222" customWidth="1"/>
    <col min="12036" max="12036" width="7.83203125" style="222" customWidth="1"/>
    <col min="12037" max="12037" width="12.1640625" style="222" customWidth="1"/>
    <col min="12038" max="12038" width="11.33203125" style="222" customWidth="1"/>
    <col min="12039" max="12039" width="28.6640625" style="222" customWidth="1"/>
    <col min="12040" max="12288" width="9.1640625" style="222"/>
    <col min="12289" max="12289" width="4.6640625" style="222" customWidth="1"/>
    <col min="12290" max="12290" width="30.5" style="222" customWidth="1"/>
    <col min="12291" max="12291" width="11.1640625" style="222" customWidth="1"/>
    <col min="12292" max="12292" width="7.83203125" style="222" customWidth="1"/>
    <col min="12293" max="12293" width="12.1640625" style="222" customWidth="1"/>
    <col min="12294" max="12294" width="11.33203125" style="222" customWidth="1"/>
    <col min="12295" max="12295" width="28.6640625" style="222" customWidth="1"/>
    <col min="12296" max="12544" width="9.1640625" style="222"/>
    <col min="12545" max="12545" width="4.6640625" style="222" customWidth="1"/>
    <col min="12546" max="12546" width="30.5" style="222" customWidth="1"/>
    <col min="12547" max="12547" width="11.1640625" style="222" customWidth="1"/>
    <col min="12548" max="12548" width="7.83203125" style="222" customWidth="1"/>
    <col min="12549" max="12549" width="12.1640625" style="222" customWidth="1"/>
    <col min="12550" max="12550" width="11.33203125" style="222" customWidth="1"/>
    <col min="12551" max="12551" width="28.6640625" style="222" customWidth="1"/>
    <col min="12552" max="12800" width="9.1640625" style="222"/>
    <col min="12801" max="12801" width="4.6640625" style="222" customWidth="1"/>
    <col min="12802" max="12802" width="30.5" style="222" customWidth="1"/>
    <col min="12803" max="12803" width="11.1640625" style="222" customWidth="1"/>
    <col min="12804" max="12804" width="7.83203125" style="222" customWidth="1"/>
    <col min="12805" max="12805" width="12.1640625" style="222" customWidth="1"/>
    <col min="12806" max="12806" width="11.33203125" style="222" customWidth="1"/>
    <col min="12807" max="12807" width="28.6640625" style="222" customWidth="1"/>
    <col min="12808" max="13056" width="9.1640625" style="222"/>
    <col min="13057" max="13057" width="4.6640625" style="222" customWidth="1"/>
    <col min="13058" max="13058" width="30.5" style="222" customWidth="1"/>
    <col min="13059" max="13059" width="11.1640625" style="222" customWidth="1"/>
    <col min="13060" max="13060" width="7.83203125" style="222" customWidth="1"/>
    <col min="13061" max="13061" width="12.1640625" style="222" customWidth="1"/>
    <col min="13062" max="13062" width="11.33203125" style="222" customWidth="1"/>
    <col min="13063" max="13063" width="28.6640625" style="222" customWidth="1"/>
    <col min="13064" max="13312" width="9.1640625" style="222"/>
    <col min="13313" max="13313" width="4.6640625" style="222" customWidth="1"/>
    <col min="13314" max="13314" width="30.5" style="222" customWidth="1"/>
    <col min="13315" max="13315" width="11.1640625" style="222" customWidth="1"/>
    <col min="13316" max="13316" width="7.83203125" style="222" customWidth="1"/>
    <col min="13317" max="13317" width="12.1640625" style="222" customWidth="1"/>
    <col min="13318" max="13318" width="11.33203125" style="222" customWidth="1"/>
    <col min="13319" max="13319" width="28.6640625" style="222" customWidth="1"/>
    <col min="13320" max="13568" width="9.1640625" style="222"/>
    <col min="13569" max="13569" width="4.6640625" style="222" customWidth="1"/>
    <col min="13570" max="13570" width="30.5" style="222" customWidth="1"/>
    <col min="13571" max="13571" width="11.1640625" style="222" customWidth="1"/>
    <col min="13572" max="13572" width="7.83203125" style="222" customWidth="1"/>
    <col min="13573" max="13573" width="12.1640625" style="222" customWidth="1"/>
    <col min="13574" max="13574" width="11.33203125" style="222" customWidth="1"/>
    <col min="13575" max="13575" width="28.6640625" style="222" customWidth="1"/>
    <col min="13576" max="13824" width="9.1640625" style="222"/>
    <col min="13825" max="13825" width="4.6640625" style="222" customWidth="1"/>
    <col min="13826" max="13826" width="30.5" style="222" customWidth="1"/>
    <col min="13827" max="13827" width="11.1640625" style="222" customWidth="1"/>
    <col min="13828" max="13828" width="7.83203125" style="222" customWidth="1"/>
    <col min="13829" max="13829" width="12.1640625" style="222" customWidth="1"/>
    <col min="13830" max="13830" width="11.33203125" style="222" customWidth="1"/>
    <col min="13831" max="13831" width="28.6640625" style="222" customWidth="1"/>
    <col min="13832" max="14080" width="9.1640625" style="222"/>
    <col min="14081" max="14081" width="4.6640625" style="222" customWidth="1"/>
    <col min="14082" max="14082" width="30.5" style="222" customWidth="1"/>
    <col min="14083" max="14083" width="11.1640625" style="222" customWidth="1"/>
    <col min="14084" max="14084" width="7.83203125" style="222" customWidth="1"/>
    <col min="14085" max="14085" width="12.1640625" style="222" customWidth="1"/>
    <col min="14086" max="14086" width="11.33203125" style="222" customWidth="1"/>
    <col min="14087" max="14087" width="28.6640625" style="222" customWidth="1"/>
    <col min="14088" max="14336" width="9.1640625" style="222"/>
    <col min="14337" max="14337" width="4.6640625" style="222" customWidth="1"/>
    <col min="14338" max="14338" width="30.5" style="222" customWidth="1"/>
    <col min="14339" max="14339" width="11.1640625" style="222" customWidth="1"/>
    <col min="14340" max="14340" width="7.83203125" style="222" customWidth="1"/>
    <col min="14341" max="14341" width="12.1640625" style="222" customWidth="1"/>
    <col min="14342" max="14342" width="11.33203125" style="222" customWidth="1"/>
    <col min="14343" max="14343" width="28.6640625" style="222" customWidth="1"/>
    <col min="14344" max="14592" width="9.1640625" style="222"/>
    <col min="14593" max="14593" width="4.6640625" style="222" customWidth="1"/>
    <col min="14594" max="14594" width="30.5" style="222" customWidth="1"/>
    <col min="14595" max="14595" width="11.1640625" style="222" customWidth="1"/>
    <col min="14596" max="14596" width="7.83203125" style="222" customWidth="1"/>
    <col min="14597" max="14597" width="12.1640625" style="222" customWidth="1"/>
    <col min="14598" max="14598" width="11.33203125" style="222" customWidth="1"/>
    <col min="14599" max="14599" width="28.6640625" style="222" customWidth="1"/>
    <col min="14600" max="14848" width="9.1640625" style="222"/>
    <col min="14849" max="14849" width="4.6640625" style="222" customWidth="1"/>
    <col min="14850" max="14850" width="30.5" style="222" customWidth="1"/>
    <col min="14851" max="14851" width="11.1640625" style="222" customWidth="1"/>
    <col min="14852" max="14852" width="7.83203125" style="222" customWidth="1"/>
    <col min="14853" max="14853" width="12.1640625" style="222" customWidth="1"/>
    <col min="14854" max="14854" width="11.33203125" style="222" customWidth="1"/>
    <col min="14855" max="14855" width="28.6640625" style="222" customWidth="1"/>
    <col min="14856" max="15104" width="9.1640625" style="222"/>
    <col min="15105" max="15105" width="4.6640625" style="222" customWidth="1"/>
    <col min="15106" max="15106" width="30.5" style="222" customWidth="1"/>
    <col min="15107" max="15107" width="11.1640625" style="222" customWidth="1"/>
    <col min="15108" max="15108" width="7.83203125" style="222" customWidth="1"/>
    <col min="15109" max="15109" width="12.1640625" style="222" customWidth="1"/>
    <col min="15110" max="15110" width="11.33203125" style="222" customWidth="1"/>
    <col min="15111" max="15111" width="28.6640625" style="222" customWidth="1"/>
    <col min="15112" max="15360" width="9.1640625" style="222"/>
    <col min="15361" max="15361" width="4.6640625" style="222" customWidth="1"/>
    <col min="15362" max="15362" width="30.5" style="222" customWidth="1"/>
    <col min="15363" max="15363" width="11.1640625" style="222" customWidth="1"/>
    <col min="15364" max="15364" width="7.83203125" style="222" customWidth="1"/>
    <col min="15365" max="15365" width="12.1640625" style="222" customWidth="1"/>
    <col min="15366" max="15366" width="11.33203125" style="222" customWidth="1"/>
    <col min="15367" max="15367" width="28.6640625" style="222" customWidth="1"/>
    <col min="15368" max="15616" width="9.1640625" style="222"/>
    <col min="15617" max="15617" width="4.6640625" style="222" customWidth="1"/>
    <col min="15618" max="15618" width="30.5" style="222" customWidth="1"/>
    <col min="15619" max="15619" width="11.1640625" style="222" customWidth="1"/>
    <col min="15620" max="15620" width="7.83203125" style="222" customWidth="1"/>
    <col min="15621" max="15621" width="12.1640625" style="222" customWidth="1"/>
    <col min="15622" max="15622" width="11.33203125" style="222" customWidth="1"/>
    <col min="15623" max="15623" width="28.6640625" style="222" customWidth="1"/>
    <col min="15624" max="15872" width="9.1640625" style="222"/>
    <col min="15873" max="15873" width="4.6640625" style="222" customWidth="1"/>
    <col min="15874" max="15874" width="30.5" style="222" customWidth="1"/>
    <col min="15875" max="15875" width="11.1640625" style="222" customWidth="1"/>
    <col min="15876" max="15876" width="7.83203125" style="222" customWidth="1"/>
    <col min="15877" max="15877" width="12.1640625" style="222" customWidth="1"/>
    <col min="15878" max="15878" width="11.33203125" style="222" customWidth="1"/>
    <col min="15879" max="15879" width="28.6640625" style="222" customWidth="1"/>
    <col min="15880" max="16128" width="9.1640625" style="222"/>
    <col min="16129" max="16129" width="4.6640625" style="222" customWidth="1"/>
    <col min="16130" max="16130" width="30.5" style="222" customWidth="1"/>
    <col min="16131" max="16131" width="11.1640625" style="222" customWidth="1"/>
    <col min="16132" max="16132" width="7.83203125" style="222" customWidth="1"/>
    <col min="16133" max="16133" width="12.1640625" style="222" customWidth="1"/>
    <col min="16134" max="16134" width="11.33203125" style="222" customWidth="1"/>
    <col min="16135" max="16135" width="28.6640625" style="222" customWidth="1"/>
    <col min="16136" max="16384" width="9.1640625" style="222"/>
  </cols>
  <sheetData>
    <row r="1" spans="1:7" s="264" customFormat="1" ht="18" customHeight="1" thickBot="1">
      <c r="A1" s="1907" t="s">
        <v>541</v>
      </c>
      <c r="B1" s="1907"/>
      <c r="C1" s="1907"/>
      <c r="D1" s="1907"/>
      <c r="E1" s="1907"/>
      <c r="F1" s="1907"/>
      <c r="G1" s="263"/>
    </row>
    <row r="2" spans="1:7" ht="30" customHeight="1" thickBot="1">
      <c r="A2" s="371" t="s">
        <v>1</v>
      </c>
      <c r="B2" s="432" t="s">
        <v>537</v>
      </c>
      <c r="C2" s="452" t="s">
        <v>361</v>
      </c>
      <c r="D2" s="439" t="s">
        <v>362</v>
      </c>
      <c r="E2" s="439" t="s">
        <v>535</v>
      </c>
      <c r="F2" s="453" t="s">
        <v>363</v>
      </c>
      <c r="G2" s="437" t="s">
        <v>364</v>
      </c>
    </row>
    <row r="3" spans="1:7" ht="23.25" customHeight="1">
      <c r="A3" s="1050">
        <v>1</v>
      </c>
      <c r="B3" s="1002" t="s">
        <v>1667</v>
      </c>
      <c r="C3" s="1003" t="s">
        <v>1668</v>
      </c>
      <c r="D3" s="434">
        <v>1</v>
      </c>
      <c r="E3" s="412">
        <v>1</v>
      </c>
      <c r="F3" s="441">
        <v>36</v>
      </c>
      <c r="G3" s="423" t="s">
        <v>788</v>
      </c>
    </row>
    <row r="4" spans="1:7" ht="22.5" customHeight="1">
      <c r="A4" s="441">
        <v>2</v>
      </c>
      <c r="B4" s="1002" t="s">
        <v>1667</v>
      </c>
      <c r="C4" s="1003" t="s">
        <v>1668</v>
      </c>
      <c r="D4" s="434">
        <v>1</v>
      </c>
      <c r="E4" s="412">
        <v>1</v>
      </c>
      <c r="F4" s="441">
        <v>36</v>
      </c>
      <c r="G4" s="423" t="s">
        <v>831</v>
      </c>
    </row>
    <row r="5" spans="1:7" ht="22.5" customHeight="1">
      <c r="A5" s="441">
        <v>3</v>
      </c>
      <c r="B5" s="1002" t="s">
        <v>1667</v>
      </c>
      <c r="C5" s="1003" t="s">
        <v>1668</v>
      </c>
      <c r="D5" s="434">
        <v>1</v>
      </c>
      <c r="E5" s="412">
        <v>1</v>
      </c>
      <c r="F5" s="441">
        <v>36</v>
      </c>
      <c r="G5" s="456" t="s">
        <v>814</v>
      </c>
    </row>
    <row r="6" spans="1:7" ht="21.75" customHeight="1">
      <c r="A6" s="441">
        <v>4</v>
      </c>
      <c r="B6" s="1002" t="s">
        <v>1667</v>
      </c>
      <c r="C6" s="1003" t="s">
        <v>1668</v>
      </c>
      <c r="D6" s="434">
        <v>1</v>
      </c>
      <c r="E6" s="412">
        <v>1</v>
      </c>
      <c r="F6" s="441">
        <v>36</v>
      </c>
      <c r="G6" s="423" t="s">
        <v>860</v>
      </c>
    </row>
    <row r="7" spans="1:7" ht="23.25" customHeight="1">
      <c r="A7" s="441">
        <v>5</v>
      </c>
      <c r="B7" s="1002" t="s">
        <v>1667</v>
      </c>
      <c r="C7" s="1003" t="s">
        <v>1668</v>
      </c>
      <c r="D7" s="434">
        <v>1</v>
      </c>
      <c r="E7" s="412">
        <v>1</v>
      </c>
      <c r="F7" s="441">
        <v>36</v>
      </c>
      <c r="G7" s="423" t="s">
        <v>1350</v>
      </c>
    </row>
    <row r="8" spans="1:7" ht="22.5" customHeight="1">
      <c r="A8" s="441">
        <v>6</v>
      </c>
      <c r="B8" s="442" t="s">
        <v>1679</v>
      </c>
      <c r="C8" s="1005" t="s">
        <v>1668</v>
      </c>
      <c r="D8" s="434">
        <v>1</v>
      </c>
      <c r="E8" s="412">
        <v>1</v>
      </c>
      <c r="F8" s="441">
        <v>36</v>
      </c>
      <c r="G8" s="423" t="s">
        <v>1148</v>
      </c>
    </row>
    <row r="9" spans="1:7" ht="21.75" customHeight="1">
      <c r="A9" s="441">
        <v>7</v>
      </c>
      <c r="B9" s="1002" t="s">
        <v>1791</v>
      </c>
      <c r="C9" s="1003" t="s">
        <v>1668</v>
      </c>
      <c r="D9" s="434">
        <v>1</v>
      </c>
      <c r="E9" s="412">
        <v>1</v>
      </c>
      <c r="F9" s="441">
        <v>36</v>
      </c>
      <c r="G9" s="423" t="s">
        <v>833</v>
      </c>
    </row>
    <row r="10" spans="1:7" ht="22.5" customHeight="1">
      <c r="A10" s="441">
        <v>8</v>
      </c>
      <c r="B10" s="1002" t="s">
        <v>1791</v>
      </c>
      <c r="C10" s="1003" t="s">
        <v>1668</v>
      </c>
      <c r="D10" s="434">
        <v>1</v>
      </c>
      <c r="E10" s="412">
        <v>1</v>
      </c>
      <c r="F10" s="441">
        <v>36</v>
      </c>
      <c r="G10" s="423" t="s">
        <v>825</v>
      </c>
    </row>
    <row r="11" spans="1:7" ht="20.25" customHeight="1">
      <c r="A11" s="441">
        <v>9</v>
      </c>
      <c r="B11" s="1002" t="s">
        <v>1792</v>
      </c>
      <c r="C11" s="1003" t="s">
        <v>1668</v>
      </c>
      <c r="D11" s="434">
        <v>1</v>
      </c>
      <c r="E11" s="412">
        <v>1</v>
      </c>
      <c r="F11" s="441">
        <v>36</v>
      </c>
      <c r="G11" s="423" t="s">
        <v>850</v>
      </c>
    </row>
    <row r="12" spans="1:7" ht="18" customHeight="1">
      <c r="A12" s="441">
        <v>10</v>
      </c>
      <c r="B12" s="1002" t="s">
        <v>1792</v>
      </c>
      <c r="C12" s="1003" t="s">
        <v>1668</v>
      </c>
      <c r="D12" s="434">
        <v>1</v>
      </c>
      <c r="E12" s="412">
        <v>1</v>
      </c>
      <c r="F12" s="441">
        <v>36</v>
      </c>
      <c r="G12" s="423" t="s">
        <v>853</v>
      </c>
    </row>
    <row r="13" spans="1:7" ht="19.5" customHeight="1">
      <c r="A13" s="1075">
        <v>11</v>
      </c>
      <c r="B13" s="1002" t="s">
        <v>1793</v>
      </c>
      <c r="C13" s="1003" t="s">
        <v>1668</v>
      </c>
      <c r="D13" s="434">
        <v>1</v>
      </c>
      <c r="E13" s="412">
        <v>1</v>
      </c>
      <c r="F13" s="441">
        <v>36</v>
      </c>
      <c r="G13" s="423" t="s">
        <v>823</v>
      </c>
    </row>
    <row r="14" spans="1:7" ht="21" customHeight="1">
      <c r="A14" s="1075">
        <v>12</v>
      </c>
      <c r="B14" s="1076" t="s">
        <v>1795</v>
      </c>
      <c r="C14" s="1003" t="s">
        <v>1668</v>
      </c>
      <c r="D14" s="404">
        <v>1</v>
      </c>
      <c r="E14" s="399">
        <v>1</v>
      </c>
      <c r="F14" s="440">
        <v>36</v>
      </c>
      <c r="G14" s="402" t="s">
        <v>804</v>
      </c>
    </row>
    <row r="15" spans="1:7" ht="21" customHeight="1">
      <c r="A15" s="1075">
        <v>13</v>
      </c>
      <c r="B15" s="1002" t="s">
        <v>1795</v>
      </c>
      <c r="C15" s="1003" t="s">
        <v>1668</v>
      </c>
      <c r="D15" s="434">
        <v>1</v>
      </c>
      <c r="E15" s="412">
        <v>1</v>
      </c>
      <c r="F15" s="441">
        <v>36</v>
      </c>
      <c r="G15" s="423" t="s">
        <v>810</v>
      </c>
    </row>
    <row r="16" spans="1:7" ht="21" customHeight="1">
      <c r="A16" s="1075">
        <v>14</v>
      </c>
      <c r="B16" s="1002" t="s">
        <v>1795</v>
      </c>
      <c r="C16" s="1003" t="s">
        <v>1668</v>
      </c>
      <c r="D16" s="434">
        <v>1</v>
      </c>
      <c r="E16" s="412">
        <v>1</v>
      </c>
      <c r="F16" s="441">
        <v>36</v>
      </c>
      <c r="G16" s="456" t="s">
        <v>846</v>
      </c>
    </row>
    <row r="17" spans="1:9" ht="21" customHeight="1">
      <c r="A17" s="1075">
        <v>15</v>
      </c>
      <c r="B17" s="1002" t="s">
        <v>1795</v>
      </c>
      <c r="C17" s="1003" t="s">
        <v>1668</v>
      </c>
      <c r="D17" s="434">
        <v>1</v>
      </c>
      <c r="E17" s="412">
        <v>1</v>
      </c>
      <c r="F17" s="441">
        <v>36</v>
      </c>
      <c r="G17" s="423" t="s">
        <v>829</v>
      </c>
    </row>
    <row r="18" spans="1:9" ht="21" customHeight="1">
      <c r="A18" s="1075">
        <v>16</v>
      </c>
      <c r="B18" s="1002" t="s">
        <v>1795</v>
      </c>
      <c r="C18" s="1003" t="s">
        <v>1668</v>
      </c>
      <c r="D18" s="434">
        <v>1</v>
      </c>
      <c r="E18" s="412">
        <v>1</v>
      </c>
      <c r="F18" s="441">
        <v>36</v>
      </c>
      <c r="G18" s="423" t="s">
        <v>1146</v>
      </c>
    </row>
    <row r="19" spans="1:9" ht="21" customHeight="1">
      <c r="A19" s="1075">
        <v>17</v>
      </c>
      <c r="B19" s="1002" t="s">
        <v>1796</v>
      </c>
      <c r="C19" s="1003" t="s">
        <v>1668</v>
      </c>
      <c r="D19" s="434">
        <v>1</v>
      </c>
      <c r="E19" s="412">
        <v>1</v>
      </c>
      <c r="F19" s="441">
        <v>36</v>
      </c>
      <c r="G19" s="423" t="s">
        <v>844</v>
      </c>
    </row>
    <row r="20" spans="1:9" ht="21" customHeight="1">
      <c r="A20" s="1075">
        <v>18</v>
      </c>
      <c r="B20" s="1002" t="s">
        <v>1796</v>
      </c>
      <c r="C20" s="1003" t="s">
        <v>1668</v>
      </c>
      <c r="D20" s="434">
        <v>1</v>
      </c>
      <c r="E20" s="412">
        <v>1</v>
      </c>
      <c r="F20" s="441">
        <v>36</v>
      </c>
      <c r="G20" s="423" t="s">
        <v>1287</v>
      </c>
    </row>
    <row r="21" spans="1:9" ht="21" customHeight="1">
      <c r="A21" s="1075">
        <v>19</v>
      </c>
      <c r="B21" s="442" t="s">
        <v>1818</v>
      </c>
      <c r="C21" s="1005" t="s">
        <v>1668</v>
      </c>
      <c r="D21" s="434">
        <v>1</v>
      </c>
      <c r="E21" s="412">
        <v>1</v>
      </c>
      <c r="F21" s="422">
        <v>36</v>
      </c>
      <c r="G21" s="423" t="s">
        <v>1279</v>
      </c>
    </row>
    <row r="22" spans="1:9" ht="21" customHeight="1">
      <c r="A22" s="1075">
        <v>20</v>
      </c>
      <c r="B22" s="442" t="s">
        <v>1818</v>
      </c>
      <c r="C22" s="1005" t="s">
        <v>1668</v>
      </c>
      <c r="D22" s="434">
        <v>1</v>
      </c>
      <c r="E22" s="412">
        <v>1</v>
      </c>
      <c r="F22" s="422">
        <v>36</v>
      </c>
      <c r="G22" s="423" t="s">
        <v>798</v>
      </c>
    </row>
    <row r="23" spans="1:9" ht="21.75" customHeight="1">
      <c r="A23" s="1075">
        <v>21</v>
      </c>
      <c r="B23" s="1082" t="s">
        <v>1818</v>
      </c>
      <c r="C23" s="1003" t="s">
        <v>1668</v>
      </c>
      <c r="D23" s="404">
        <v>1</v>
      </c>
      <c r="E23" s="399">
        <v>1</v>
      </c>
      <c r="F23" s="401">
        <v>36</v>
      </c>
      <c r="G23" s="408" t="s">
        <v>1819</v>
      </c>
    </row>
    <row r="24" spans="1:9" ht="22.5" customHeight="1">
      <c r="A24" s="1075">
        <v>22</v>
      </c>
      <c r="B24" s="442" t="s">
        <v>1820</v>
      </c>
      <c r="C24" s="1005" t="s">
        <v>1668</v>
      </c>
      <c r="D24" s="434">
        <v>1</v>
      </c>
      <c r="E24" s="412">
        <v>1</v>
      </c>
      <c r="F24" s="422">
        <v>36</v>
      </c>
      <c r="G24" s="423" t="s">
        <v>791</v>
      </c>
    </row>
    <row r="25" spans="1:9" ht="23.25" customHeight="1">
      <c r="A25" s="1075">
        <v>23</v>
      </c>
      <c r="B25" s="1002" t="s">
        <v>1821</v>
      </c>
      <c r="C25" s="1003" t="s">
        <v>1668</v>
      </c>
      <c r="D25" s="434">
        <v>1</v>
      </c>
      <c r="E25" s="412">
        <v>1</v>
      </c>
      <c r="F25" s="422">
        <v>36</v>
      </c>
      <c r="G25" s="423" t="s">
        <v>1680</v>
      </c>
    </row>
    <row r="26" spans="1:9" ht="20.25" customHeight="1">
      <c r="A26" s="1075">
        <v>24</v>
      </c>
      <c r="B26" s="1002" t="s">
        <v>1821</v>
      </c>
      <c r="C26" s="1003" t="s">
        <v>1668</v>
      </c>
      <c r="D26" s="434">
        <v>1</v>
      </c>
      <c r="E26" s="412">
        <v>1</v>
      </c>
      <c r="F26" s="441">
        <v>36</v>
      </c>
      <c r="G26" s="423" t="s">
        <v>1282</v>
      </c>
    </row>
    <row r="27" spans="1:9" ht="18" customHeight="1">
      <c r="A27" s="1075">
        <v>25</v>
      </c>
      <c r="B27" s="1002" t="s">
        <v>2131</v>
      </c>
      <c r="C27" s="1003" t="s">
        <v>1668</v>
      </c>
      <c r="D27" s="434">
        <v>1</v>
      </c>
      <c r="E27" s="412">
        <v>1</v>
      </c>
      <c r="F27" s="422">
        <v>36</v>
      </c>
      <c r="G27" s="423" t="s">
        <v>840</v>
      </c>
    </row>
    <row r="28" spans="1:9" ht="18.75" customHeight="1">
      <c r="A28" s="1075">
        <v>26</v>
      </c>
      <c r="B28" s="1002" t="s">
        <v>1789</v>
      </c>
      <c r="C28" s="1003" t="s">
        <v>1668</v>
      </c>
      <c r="D28" s="434">
        <v>1</v>
      </c>
      <c r="E28" s="412">
        <v>1</v>
      </c>
      <c r="F28" s="422">
        <v>36</v>
      </c>
      <c r="G28" s="423" t="s">
        <v>1291</v>
      </c>
    </row>
    <row r="29" spans="1:9" ht="23.25" customHeight="1">
      <c r="A29" s="1075">
        <v>27</v>
      </c>
      <c r="B29" s="442" t="s">
        <v>2135</v>
      </c>
      <c r="C29" s="1005" t="s">
        <v>1668</v>
      </c>
      <c r="D29" s="434">
        <v>1</v>
      </c>
      <c r="E29" s="412">
        <v>1</v>
      </c>
      <c r="F29" s="441">
        <v>36</v>
      </c>
      <c r="G29" s="423" t="s">
        <v>1296</v>
      </c>
    </row>
    <row r="30" spans="1:9" ht="23.25" customHeight="1">
      <c r="A30" s="1075">
        <v>28</v>
      </c>
      <c r="B30" s="442" t="s">
        <v>2135</v>
      </c>
      <c r="C30" s="1005" t="s">
        <v>1668</v>
      </c>
      <c r="D30" s="434">
        <v>1</v>
      </c>
      <c r="E30" s="412">
        <v>1</v>
      </c>
      <c r="F30" s="441">
        <v>36</v>
      </c>
      <c r="G30" s="402" t="s">
        <v>835</v>
      </c>
      <c r="I30" s="222" t="s">
        <v>1029</v>
      </c>
    </row>
    <row r="31" spans="1:9" ht="23.25" customHeight="1">
      <c r="A31" s="1075">
        <v>29</v>
      </c>
      <c r="B31" s="442" t="s">
        <v>2135</v>
      </c>
      <c r="C31" s="1005" t="s">
        <v>1668</v>
      </c>
      <c r="D31" s="434">
        <v>1</v>
      </c>
      <c r="E31" s="412">
        <v>1</v>
      </c>
      <c r="F31" s="441">
        <v>36</v>
      </c>
      <c r="G31" s="423" t="s">
        <v>855</v>
      </c>
    </row>
    <row r="32" spans="1:9" ht="22.5" customHeight="1" thickBot="1">
      <c r="A32" s="1075">
        <v>30</v>
      </c>
      <c r="B32" s="1085" t="s">
        <v>2135</v>
      </c>
      <c r="C32" s="1086" t="s">
        <v>1668</v>
      </c>
      <c r="D32" s="444">
        <v>1</v>
      </c>
      <c r="E32" s="445">
        <v>1</v>
      </c>
      <c r="F32" s="1075">
        <v>36</v>
      </c>
      <c r="G32" s="414" t="s">
        <v>802</v>
      </c>
    </row>
    <row r="33" spans="1:7" s="211" customFormat="1" ht="25.15" customHeight="1" thickBot="1">
      <c r="A33" s="1908" t="s">
        <v>210</v>
      </c>
      <c r="B33" s="1909"/>
      <c r="C33" s="447"/>
      <c r="D33" s="448">
        <f>SUM(D3:D32)</f>
        <v>30</v>
      </c>
      <c r="E33" s="448">
        <f>SUM(E3:E32)</f>
        <v>30</v>
      </c>
      <c r="F33" s="436">
        <f>SUM(F3:F32)</f>
        <v>1080</v>
      </c>
      <c r="G33" s="449" t="s">
        <v>0</v>
      </c>
    </row>
    <row r="34" spans="1:7" ht="11.25" customHeight="1">
      <c r="A34" s="450"/>
      <c r="B34" s="450"/>
      <c r="C34" s="450"/>
      <c r="D34" s="450"/>
      <c r="E34" s="450"/>
      <c r="F34" s="450"/>
      <c r="G34" s="450"/>
    </row>
    <row r="35" spans="1:7" s="265" customFormat="1" ht="18" customHeight="1" thickBot="1">
      <c r="A35" s="1910" t="s">
        <v>543</v>
      </c>
      <c r="B35" s="1910"/>
      <c r="C35" s="1910"/>
      <c r="D35" s="1910"/>
      <c r="E35" s="1910"/>
      <c r="F35" s="1910"/>
      <c r="G35" s="451"/>
    </row>
    <row r="36" spans="1:7" ht="30" customHeight="1" thickBot="1">
      <c r="A36" s="438" t="s">
        <v>1</v>
      </c>
      <c r="B36" s="432" t="s">
        <v>537</v>
      </c>
      <c r="C36" s="452" t="s">
        <v>361</v>
      </c>
      <c r="D36" s="439" t="s">
        <v>362</v>
      </c>
      <c r="E36" s="439" t="s">
        <v>535</v>
      </c>
      <c r="F36" s="453" t="s">
        <v>363</v>
      </c>
      <c r="G36" s="437" t="s">
        <v>364</v>
      </c>
    </row>
    <row r="37" spans="1:7" ht="18" customHeight="1">
      <c r="A37" s="1109">
        <v>1</v>
      </c>
      <c r="B37" s="423" t="s">
        <v>1667</v>
      </c>
      <c r="C37" s="434">
        <v>10</v>
      </c>
      <c r="D37" s="412">
        <v>1</v>
      </c>
      <c r="E37" s="434">
        <v>1</v>
      </c>
      <c r="F37" s="422">
        <v>36</v>
      </c>
      <c r="G37" s="423" t="s">
        <v>1276</v>
      </c>
    </row>
    <row r="38" spans="1:7" ht="18" customHeight="1">
      <c r="A38" s="383">
        <v>2</v>
      </c>
      <c r="B38" s="423" t="s">
        <v>1677</v>
      </c>
      <c r="C38" s="434">
        <v>10</v>
      </c>
      <c r="D38" s="412">
        <v>1</v>
      </c>
      <c r="E38" s="434">
        <v>1</v>
      </c>
      <c r="F38" s="1108">
        <v>36</v>
      </c>
      <c r="G38" s="423" t="s">
        <v>1303</v>
      </c>
    </row>
    <row r="39" spans="1:7" ht="18" customHeight="1">
      <c r="A39" s="388">
        <v>3</v>
      </c>
      <c r="B39" s="423" t="s">
        <v>1677</v>
      </c>
      <c r="C39" s="434">
        <v>10</v>
      </c>
      <c r="D39" s="412">
        <v>1</v>
      </c>
      <c r="E39" s="412">
        <v>1</v>
      </c>
      <c r="F39" s="1010">
        <v>36</v>
      </c>
      <c r="G39" s="423" t="s">
        <v>1301</v>
      </c>
    </row>
    <row r="40" spans="1:7" ht="18" customHeight="1">
      <c r="A40" s="1110">
        <v>4</v>
      </c>
      <c r="B40" s="402" t="s">
        <v>1789</v>
      </c>
      <c r="C40" s="1078">
        <v>10</v>
      </c>
      <c r="D40" s="412">
        <v>1</v>
      </c>
      <c r="E40" s="412">
        <v>1</v>
      </c>
      <c r="F40" s="1108">
        <v>36</v>
      </c>
      <c r="G40" s="402" t="s">
        <v>1288</v>
      </c>
    </row>
    <row r="41" spans="1:7" ht="18" customHeight="1">
      <c r="A41" s="1110">
        <v>5</v>
      </c>
      <c r="B41" s="402" t="s">
        <v>1789</v>
      </c>
      <c r="C41" s="1078">
        <v>10</v>
      </c>
      <c r="D41" s="412">
        <v>1</v>
      </c>
      <c r="E41" s="412">
        <v>1</v>
      </c>
      <c r="F41" s="1108">
        <v>36</v>
      </c>
      <c r="G41" s="402" t="s">
        <v>1151</v>
      </c>
    </row>
    <row r="42" spans="1:7" ht="18" customHeight="1">
      <c r="A42" s="1110">
        <v>6</v>
      </c>
      <c r="B42" s="402" t="s">
        <v>1789</v>
      </c>
      <c r="C42" s="1078">
        <v>10</v>
      </c>
      <c r="D42" s="412">
        <v>1</v>
      </c>
      <c r="E42" s="412">
        <v>1</v>
      </c>
      <c r="F42" s="1072">
        <v>36</v>
      </c>
      <c r="G42" s="402" t="s">
        <v>1293</v>
      </c>
    </row>
    <row r="43" spans="1:7" ht="18" customHeight="1">
      <c r="A43" s="388">
        <v>7</v>
      </c>
      <c r="B43" s="423" t="s">
        <v>1791</v>
      </c>
      <c r="C43" s="1080">
        <v>10</v>
      </c>
      <c r="D43" s="434">
        <v>1</v>
      </c>
      <c r="E43" s="412">
        <v>1</v>
      </c>
      <c r="F43" s="441">
        <v>36</v>
      </c>
      <c r="G43" s="423" t="s">
        <v>833</v>
      </c>
    </row>
    <row r="44" spans="1:7" ht="18" customHeight="1">
      <c r="A44" s="388">
        <v>8</v>
      </c>
      <c r="B44" s="423" t="s">
        <v>1792</v>
      </c>
      <c r="C44" s="1080">
        <v>10</v>
      </c>
      <c r="D44" s="434">
        <v>1</v>
      </c>
      <c r="E44" s="412">
        <v>1</v>
      </c>
      <c r="F44" s="441">
        <v>36</v>
      </c>
      <c r="G44" s="1074" t="s">
        <v>850</v>
      </c>
    </row>
    <row r="45" spans="1:7" ht="18" customHeight="1">
      <c r="A45" s="388">
        <v>9</v>
      </c>
      <c r="B45" s="1049" t="s">
        <v>1795</v>
      </c>
      <c r="C45" s="404">
        <v>10</v>
      </c>
      <c r="D45" s="399">
        <v>1</v>
      </c>
      <c r="E45" s="399">
        <v>1</v>
      </c>
      <c r="F45" s="1077">
        <v>36</v>
      </c>
      <c r="G45" s="402" t="s">
        <v>804</v>
      </c>
    </row>
    <row r="46" spans="1:7" ht="18" customHeight="1">
      <c r="A46" s="388">
        <v>10</v>
      </c>
      <c r="B46" s="1049" t="s">
        <v>1795</v>
      </c>
      <c r="C46" s="404">
        <v>10</v>
      </c>
      <c r="D46" s="399">
        <v>1</v>
      </c>
      <c r="E46" s="399">
        <v>1</v>
      </c>
      <c r="F46" s="1077">
        <v>36</v>
      </c>
      <c r="G46" s="402" t="s">
        <v>1146</v>
      </c>
    </row>
    <row r="47" spans="1:7" ht="18" customHeight="1">
      <c r="A47" s="388">
        <v>11</v>
      </c>
      <c r="B47" s="1049" t="s">
        <v>1795</v>
      </c>
      <c r="C47" s="404">
        <v>10</v>
      </c>
      <c r="D47" s="399">
        <v>1</v>
      </c>
      <c r="E47" s="399">
        <v>1</v>
      </c>
      <c r="F47" s="1077">
        <v>36</v>
      </c>
      <c r="G47" s="402" t="s">
        <v>810</v>
      </c>
    </row>
    <row r="48" spans="1:7" ht="18" customHeight="1">
      <c r="A48" s="388">
        <v>12</v>
      </c>
      <c r="B48" s="1049" t="s">
        <v>1795</v>
      </c>
      <c r="C48" s="404">
        <v>10</v>
      </c>
      <c r="D48" s="399">
        <v>1</v>
      </c>
      <c r="E48" s="399">
        <v>1</v>
      </c>
      <c r="F48" s="1077">
        <v>36</v>
      </c>
      <c r="G48" s="402" t="s">
        <v>846</v>
      </c>
    </row>
    <row r="49" spans="1:7" ht="18" customHeight="1">
      <c r="A49" s="388">
        <v>13</v>
      </c>
      <c r="B49" s="442" t="s">
        <v>1796</v>
      </c>
      <c r="C49" s="434">
        <v>10</v>
      </c>
      <c r="D49" s="412">
        <v>1</v>
      </c>
      <c r="E49" s="412">
        <v>1</v>
      </c>
      <c r="F49" s="1073">
        <v>36</v>
      </c>
      <c r="G49" s="423" t="s">
        <v>1287</v>
      </c>
    </row>
    <row r="50" spans="1:7" ht="18" customHeight="1">
      <c r="A50" s="388">
        <v>14</v>
      </c>
      <c r="B50" s="442" t="s">
        <v>1818</v>
      </c>
      <c r="C50" s="421">
        <v>10</v>
      </c>
      <c r="D50" s="412">
        <v>1</v>
      </c>
      <c r="E50" s="412">
        <v>1</v>
      </c>
      <c r="F50" s="1081">
        <v>36</v>
      </c>
      <c r="G50" s="1074" t="s">
        <v>1279</v>
      </c>
    </row>
    <row r="51" spans="1:7" ht="18" customHeight="1">
      <c r="A51" s="388">
        <v>15</v>
      </c>
      <c r="B51" s="423" t="s">
        <v>1818</v>
      </c>
      <c r="C51" s="1079">
        <v>10</v>
      </c>
      <c r="D51" s="434">
        <v>1</v>
      </c>
      <c r="E51" s="412">
        <v>1</v>
      </c>
      <c r="F51" s="422">
        <v>36</v>
      </c>
      <c r="G51" s="1074" t="s">
        <v>827</v>
      </c>
    </row>
    <row r="52" spans="1:7" ht="18" customHeight="1">
      <c r="A52" s="388">
        <v>16</v>
      </c>
      <c r="B52" s="423" t="s">
        <v>1818</v>
      </c>
      <c r="C52" s="1079">
        <v>10</v>
      </c>
      <c r="D52" s="434">
        <v>1</v>
      </c>
      <c r="E52" s="412">
        <v>1</v>
      </c>
      <c r="F52" s="422">
        <v>36</v>
      </c>
      <c r="G52" s="1074" t="s">
        <v>1819</v>
      </c>
    </row>
    <row r="53" spans="1:7" ht="18" customHeight="1">
      <c r="A53" s="388">
        <v>17</v>
      </c>
      <c r="B53" s="423" t="s">
        <v>1821</v>
      </c>
      <c r="C53" s="434">
        <v>10</v>
      </c>
      <c r="D53" s="412">
        <v>1</v>
      </c>
      <c r="E53" s="412">
        <v>1</v>
      </c>
      <c r="F53" s="422">
        <v>36</v>
      </c>
      <c r="G53" s="423" t="s">
        <v>1680</v>
      </c>
    </row>
    <row r="54" spans="1:7" ht="18" customHeight="1" thickBot="1">
      <c r="A54" s="388">
        <v>18</v>
      </c>
      <c r="B54" s="423" t="s">
        <v>2132</v>
      </c>
      <c r="C54" s="434">
        <v>10</v>
      </c>
      <c r="D54" s="412">
        <v>1</v>
      </c>
      <c r="E54" s="412">
        <v>1</v>
      </c>
      <c r="F54" s="422">
        <v>36</v>
      </c>
      <c r="G54" s="423" t="s">
        <v>1285</v>
      </c>
    </row>
    <row r="55" spans="1:7" ht="18" customHeight="1" thickBot="1">
      <c r="A55" s="1905" t="s">
        <v>210</v>
      </c>
      <c r="B55" s="1906"/>
      <c r="C55" s="454">
        <f>SUM(C37:C54)</f>
        <v>180</v>
      </c>
      <c r="D55" s="432">
        <f>SUM(D37:D54)</f>
        <v>18</v>
      </c>
      <c r="E55" s="432">
        <f>SUM(E37:E54)</f>
        <v>18</v>
      </c>
      <c r="F55" s="432">
        <f>SUM(F37:F54)</f>
        <v>648</v>
      </c>
      <c r="G55" s="432" t="s">
        <v>0</v>
      </c>
    </row>
    <row r="56" spans="1:7" ht="18" customHeight="1">
      <c r="A56" s="433"/>
      <c r="B56" s="433"/>
      <c r="C56" s="433"/>
      <c r="D56" s="433"/>
      <c r="E56" s="433"/>
      <c r="F56" s="433"/>
      <c r="G56" s="433"/>
    </row>
    <row r="57" spans="1:7" ht="18" customHeight="1" thickBot="1">
      <c r="A57" s="1910" t="s">
        <v>542</v>
      </c>
      <c r="B57" s="1910"/>
      <c r="C57" s="1910"/>
      <c r="D57" s="1910"/>
      <c r="E57" s="1910"/>
      <c r="F57" s="1910"/>
      <c r="G57" s="1910"/>
    </row>
    <row r="58" spans="1:7" s="211" customFormat="1" ht="25.15" customHeight="1" thickBot="1">
      <c r="A58" s="438" t="s">
        <v>1</v>
      </c>
      <c r="B58" s="432" t="s">
        <v>537</v>
      </c>
      <c r="C58" s="452" t="s">
        <v>361</v>
      </c>
      <c r="D58" s="439" t="s">
        <v>362</v>
      </c>
      <c r="E58" s="439" t="s">
        <v>535</v>
      </c>
      <c r="F58" s="453" t="s">
        <v>363</v>
      </c>
      <c r="G58" s="437" t="s">
        <v>364</v>
      </c>
    </row>
    <row r="59" spans="1:7" ht="16.149999999999999" customHeight="1">
      <c r="A59" s="403">
        <v>1</v>
      </c>
      <c r="B59" s="417" t="s">
        <v>1184</v>
      </c>
      <c r="C59" s="418">
        <v>1</v>
      </c>
      <c r="D59" s="399">
        <v>1</v>
      </c>
      <c r="E59" s="399">
        <v>1</v>
      </c>
      <c r="F59" s="440">
        <v>36</v>
      </c>
      <c r="G59" s="1004" t="s">
        <v>848</v>
      </c>
    </row>
    <row r="60" spans="1:7">
      <c r="A60" s="419"/>
      <c r="B60" s="420"/>
      <c r="C60" s="421"/>
      <c r="D60" s="412"/>
      <c r="E60" s="412"/>
      <c r="F60" s="441"/>
      <c r="G60" s="442"/>
    </row>
    <row r="61" spans="1:7">
      <c r="A61" s="419"/>
      <c r="B61" s="420"/>
      <c r="C61" s="421"/>
      <c r="D61" s="412"/>
      <c r="E61" s="412"/>
      <c r="F61" s="441"/>
      <c r="G61" s="442"/>
    </row>
    <row r="62" spans="1:7" ht="19.899999999999999" customHeight="1">
      <c r="A62" s="419"/>
      <c r="B62" s="420"/>
      <c r="C62" s="421"/>
      <c r="D62" s="412"/>
      <c r="E62" s="412"/>
      <c r="F62" s="441"/>
      <c r="G62" s="442"/>
    </row>
    <row r="63" spans="1:7" ht="19.899999999999999" customHeight="1">
      <c r="A63" s="419"/>
      <c r="B63" s="420"/>
      <c r="C63" s="421"/>
      <c r="D63" s="412"/>
      <c r="E63" s="412"/>
      <c r="F63" s="441"/>
      <c r="G63" s="442"/>
    </row>
    <row r="64" spans="1:7" ht="19.899999999999999" customHeight="1" thickBot="1">
      <c r="A64" s="443"/>
      <c r="B64" s="425"/>
      <c r="C64" s="444"/>
      <c r="D64" s="445"/>
      <c r="E64" s="445"/>
      <c r="F64" s="446"/>
      <c r="G64" s="455"/>
    </row>
    <row r="65" spans="1:7" ht="19.899999999999999" customHeight="1" thickBot="1">
      <c r="A65" s="1905" t="s">
        <v>210</v>
      </c>
      <c r="B65" s="1906"/>
      <c r="C65" s="447">
        <v>1</v>
      </c>
      <c r="D65" s="448">
        <v>1</v>
      </c>
      <c r="E65" s="448">
        <v>1</v>
      </c>
      <c r="F65" s="448">
        <v>36</v>
      </c>
      <c r="G65" s="449" t="s">
        <v>0</v>
      </c>
    </row>
    <row r="66" spans="1:7" ht="19.899999999999999" customHeight="1"/>
    <row r="67" spans="1:7" ht="19.899999999999999" customHeight="1"/>
    <row r="68" spans="1:7" s="211" customFormat="1" ht="25.15" customHeight="1">
      <c r="A68" s="92"/>
      <c r="B68" s="92"/>
      <c r="C68" s="92"/>
      <c r="D68" s="92"/>
      <c r="E68" s="92"/>
      <c r="F68" s="92"/>
      <c r="G68" s="92"/>
    </row>
  </sheetData>
  <mergeCells count="6">
    <mergeCell ref="A65:B65"/>
    <mergeCell ref="A1:F1"/>
    <mergeCell ref="A33:B33"/>
    <mergeCell ref="A35:F35"/>
    <mergeCell ref="A55:B55"/>
    <mergeCell ref="A57:G57"/>
  </mergeCells>
  <printOptions horizontalCentered="1"/>
  <pageMargins left="0.5" right="0.5" top="0.5" bottom="0.5" header="0.25" footer="0.25"/>
  <pageSetup paperSize="9" scale="6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G29"/>
  <sheetViews>
    <sheetView showZeros="0" workbookViewId="0">
      <selection activeCell="C29" sqref="C29"/>
    </sheetView>
  </sheetViews>
  <sheetFormatPr defaultRowHeight="12.75"/>
  <cols>
    <col min="1" max="1" width="4.6640625" style="92" customWidth="1"/>
    <col min="2" max="2" width="30.5" style="92" customWidth="1"/>
    <col min="3" max="3" width="11.1640625" style="92" customWidth="1"/>
    <col min="4" max="4" width="7.83203125" style="92" customWidth="1"/>
    <col min="5" max="5" width="12.1640625" style="92" customWidth="1"/>
    <col min="6" max="6" width="11.33203125" style="92" customWidth="1"/>
    <col min="7" max="7" width="27.83203125" style="92" customWidth="1"/>
    <col min="8" max="256" width="9.33203125" style="92"/>
    <col min="257" max="257" width="4.6640625" style="92" customWidth="1"/>
    <col min="258" max="258" width="30.5" style="92" customWidth="1"/>
    <col min="259" max="259" width="11.1640625" style="92" customWidth="1"/>
    <col min="260" max="260" width="7.83203125" style="92" customWidth="1"/>
    <col min="261" max="261" width="12.1640625" style="92" customWidth="1"/>
    <col min="262" max="262" width="11.33203125" style="92" customWidth="1"/>
    <col min="263" max="263" width="32.33203125" style="92" customWidth="1"/>
    <col min="264" max="512" width="9.33203125" style="92"/>
    <col min="513" max="513" width="4.6640625" style="92" customWidth="1"/>
    <col min="514" max="514" width="30.5" style="92" customWidth="1"/>
    <col min="515" max="515" width="11.1640625" style="92" customWidth="1"/>
    <col min="516" max="516" width="7.83203125" style="92" customWidth="1"/>
    <col min="517" max="517" width="12.1640625" style="92" customWidth="1"/>
    <col min="518" max="518" width="11.33203125" style="92" customWidth="1"/>
    <col min="519" max="519" width="32.33203125" style="92" customWidth="1"/>
    <col min="520" max="768" width="9.33203125" style="92"/>
    <col min="769" max="769" width="4.6640625" style="92" customWidth="1"/>
    <col min="770" max="770" width="30.5" style="92" customWidth="1"/>
    <col min="771" max="771" width="11.1640625" style="92" customWidth="1"/>
    <col min="772" max="772" width="7.83203125" style="92" customWidth="1"/>
    <col min="773" max="773" width="12.1640625" style="92" customWidth="1"/>
    <col min="774" max="774" width="11.33203125" style="92" customWidth="1"/>
    <col min="775" max="775" width="32.33203125" style="92" customWidth="1"/>
    <col min="776" max="1024" width="9.33203125" style="92"/>
    <col min="1025" max="1025" width="4.6640625" style="92" customWidth="1"/>
    <col min="1026" max="1026" width="30.5" style="92" customWidth="1"/>
    <col min="1027" max="1027" width="11.1640625" style="92" customWidth="1"/>
    <col min="1028" max="1028" width="7.83203125" style="92" customWidth="1"/>
    <col min="1029" max="1029" width="12.1640625" style="92" customWidth="1"/>
    <col min="1030" max="1030" width="11.33203125" style="92" customWidth="1"/>
    <col min="1031" max="1031" width="32.33203125" style="92" customWidth="1"/>
    <col min="1032" max="1280" width="9.33203125" style="92"/>
    <col min="1281" max="1281" width="4.6640625" style="92" customWidth="1"/>
    <col min="1282" max="1282" width="30.5" style="92" customWidth="1"/>
    <col min="1283" max="1283" width="11.1640625" style="92" customWidth="1"/>
    <col min="1284" max="1284" width="7.83203125" style="92" customWidth="1"/>
    <col min="1285" max="1285" width="12.1640625" style="92" customWidth="1"/>
    <col min="1286" max="1286" width="11.33203125" style="92" customWidth="1"/>
    <col min="1287" max="1287" width="32.33203125" style="92" customWidth="1"/>
    <col min="1288" max="1536" width="9.33203125" style="92"/>
    <col min="1537" max="1537" width="4.6640625" style="92" customWidth="1"/>
    <col min="1538" max="1538" width="30.5" style="92" customWidth="1"/>
    <col min="1539" max="1539" width="11.1640625" style="92" customWidth="1"/>
    <col min="1540" max="1540" width="7.83203125" style="92" customWidth="1"/>
    <col min="1541" max="1541" width="12.1640625" style="92" customWidth="1"/>
    <col min="1542" max="1542" width="11.33203125" style="92" customWidth="1"/>
    <col min="1543" max="1543" width="32.33203125" style="92" customWidth="1"/>
    <col min="1544" max="1792" width="9.33203125" style="92"/>
    <col min="1793" max="1793" width="4.6640625" style="92" customWidth="1"/>
    <col min="1794" max="1794" width="30.5" style="92" customWidth="1"/>
    <col min="1795" max="1795" width="11.1640625" style="92" customWidth="1"/>
    <col min="1796" max="1796" width="7.83203125" style="92" customWidth="1"/>
    <col min="1797" max="1797" width="12.1640625" style="92" customWidth="1"/>
    <col min="1798" max="1798" width="11.33203125" style="92" customWidth="1"/>
    <col min="1799" max="1799" width="32.33203125" style="92" customWidth="1"/>
    <col min="1800" max="2048" width="9.33203125" style="92"/>
    <col min="2049" max="2049" width="4.6640625" style="92" customWidth="1"/>
    <col min="2050" max="2050" width="30.5" style="92" customWidth="1"/>
    <col min="2051" max="2051" width="11.1640625" style="92" customWidth="1"/>
    <col min="2052" max="2052" width="7.83203125" style="92" customWidth="1"/>
    <col min="2053" max="2053" width="12.1640625" style="92" customWidth="1"/>
    <col min="2054" max="2054" width="11.33203125" style="92" customWidth="1"/>
    <col min="2055" max="2055" width="32.33203125" style="92" customWidth="1"/>
    <col min="2056" max="2304" width="9.33203125" style="92"/>
    <col min="2305" max="2305" width="4.6640625" style="92" customWidth="1"/>
    <col min="2306" max="2306" width="30.5" style="92" customWidth="1"/>
    <col min="2307" max="2307" width="11.1640625" style="92" customWidth="1"/>
    <col min="2308" max="2308" width="7.83203125" style="92" customWidth="1"/>
    <col min="2309" max="2309" width="12.1640625" style="92" customWidth="1"/>
    <col min="2310" max="2310" width="11.33203125" style="92" customWidth="1"/>
    <col min="2311" max="2311" width="32.33203125" style="92" customWidth="1"/>
    <col min="2312" max="2560" width="9.33203125" style="92"/>
    <col min="2561" max="2561" width="4.6640625" style="92" customWidth="1"/>
    <col min="2562" max="2562" width="30.5" style="92" customWidth="1"/>
    <col min="2563" max="2563" width="11.1640625" style="92" customWidth="1"/>
    <col min="2564" max="2564" width="7.83203125" style="92" customWidth="1"/>
    <col min="2565" max="2565" width="12.1640625" style="92" customWidth="1"/>
    <col min="2566" max="2566" width="11.33203125" style="92" customWidth="1"/>
    <col min="2567" max="2567" width="32.33203125" style="92" customWidth="1"/>
    <col min="2568" max="2816" width="9.33203125" style="92"/>
    <col min="2817" max="2817" width="4.6640625" style="92" customWidth="1"/>
    <col min="2818" max="2818" width="30.5" style="92" customWidth="1"/>
    <col min="2819" max="2819" width="11.1640625" style="92" customWidth="1"/>
    <col min="2820" max="2820" width="7.83203125" style="92" customWidth="1"/>
    <col min="2821" max="2821" width="12.1640625" style="92" customWidth="1"/>
    <col min="2822" max="2822" width="11.33203125" style="92" customWidth="1"/>
    <col min="2823" max="2823" width="32.33203125" style="92" customWidth="1"/>
    <col min="2824" max="3072" width="9.33203125" style="92"/>
    <col min="3073" max="3073" width="4.6640625" style="92" customWidth="1"/>
    <col min="3074" max="3074" width="30.5" style="92" customWidth="1"/>
    <col min="3075" max="3075" width="11.1640625" style="92" customWidth="1"/>
    <col min="3076" max="3076" width="7.83203125" style="92" customWidth="1"/>
    <col min="3077" max="3077" width="12.1640625" style="92" customWidth="1"/>
    <col min="3078" max="3078" width="11.33203125" style="92" customWidth="1"/>
    <col min="3079" max="3079" width="32.33203125" style="92" customWidth="1"/>
    <col min="3080" max="3328" width="9.33203125" style="92"/>
    <col min="3329" max="3329" width="4.6640625" style="92" customWidth="1"/>
    <col min="3330" max="3330" width="30.5" style="92" customWidth="1"/>
    <col min="3331" max="3331" width="11.1640625" style="92" customWidth="1"/>
    <col min="3332" max="3332" width="7.83203125" style="92" customWidth="1"/>
    <col min="3333" max="3333" width="12.1640625" style="92" customWidth="1"/>
    <col min="3334" max="3334" width="11.33203125" style="92" customWidth="1"/>
    <col min="3335" max="3335" width="32.33203125" style="92" customWidth="1"/>
    <col min="3336" max="3584" width="9.33203125" style="92"/>
    <col min="3585" max="3585" width="4.6640625" style="92" customWidth="1"/>
    <col min="3586" max="3586" width="30.5" style="92" customWidth="1"/>
    <col min="3587" max="3587" width="11.1640625" style="92" customWidth="1"/>
    <col min="3588" max="3588" width="7.83203125" style="92" customWidth="1"/>
    <col min="3589" max="3589" width="12.1640625" style="92" customWidth="1"/>
    <col min="3590" max="3590" width="11.33203125" style="92" customWidth="1"/>
    <col min="3591" max="3591" width="32.33203125" style="92" customWidth="1"/>
    <col min="3592" max="3840" width="9.33203125" style="92"/>
    <col min="3841" max="3841" width="4.6640625" style="92" customWidth="1"/>
    <col min="3842" max="3842" width="30.5" style="92" customWidth="1"/>
    <col min="3843" max="3843" width="11.1640625" style="92" customWidth="1"/>
    <col min="3844" max="3844" width="7.83203125" style="92" customWidth="1"/>
    <col min="3845" max="3845" width="12.1640625" style="92" customWidth="1"/>
    <col min="3846" max="3846" width="11.33203125" style="92" customWidth="1"/>
    <col min="3847" max="3847" width="32.33203125" style="92" customWidth="1"/>
    <col min="3848" max="4096" width="9.33203125" style="92"/>
    <col min="4097" max="4097" width="4.6640625" style="92" customWidth="1"/>
    <col min="4098" max="4098" width="30.5" style="92" customWidth="1"/>
    <col min="4099" max="4099" width="11.1640625" style="92" customWidth="1"/>
    <col min="4100" max="4100" width="7.83203125" style="92" customWidth="1"/>
    <col min="4101" max="4101" width="12.1640625" style="92" customWidth="1"/>
    <col min="4102" max="4102" width="11.33203125" style="92" customWidth="1"/>
    <col min="4103" max="4103" width="32.33203125" style="92" customWidth="1"/>
    <col min="4104" max="4352" width="9.33203125" style="92"/>
    <col min="4353" max="4353" width="4.6640625" style="92" customWidth="1"/>
    <col min="4354" max="4354" width="30.5" style="92" customWidth="1"/>
    <col min="4355" max="4355" width="11.1640625" style="92" customWidth="1"/>
    <col min="4356" max="4356" width="7.83203125" style="92" customWidth="1"/>
    <col min="4357" max="4357" width="12.1640625" style="92" customWidth="1"/>
    <col min="4358" max="4358" width="11.33203125" style="92" customWidth="1"/>
    <col min="4359" max="4359" width="32.33203125" style="92" customWidth="1"/>
    <col min="4360" max="4608" width="9.33203125" style="92"/>
    <col min="4609" max="4609" width="4.6640625" style="92" customWidth="1"/>
    <col min="4610" max="4610" width="30.5" style="92" customWidth="1"/>
    <col min="4611" max="4611" width="11.1640625" style="92" customWidth="1"/>
    <col min="4612" max="4612" width="7.83203125" style="92" customWidth="1"/>
    <col min="4613" max="4613" width="12.1640625" style="92" customWidth="1"/>
    <col min="4614" max="4614" width="11.33203125" style="92" customWidth="1"/>
    <col min="4615" max="4615" width="32.33203125" style="92" customWidth="1"/>
    <col min="4616" max="4864" width="9.33203125" style="92"/>
    <col min="4865" max="4865" width="4.6640625" style="92" customWidth="1"/>
    <col min="4866" max="4866" width="30.5" style="92" customWidth="1"/>
    <col min="4867" max="4867" width="11.1640625" style="92" customWidth="1"/>
    <col min="4868" max="4868" width="7.83203125" style="92" customWidth="1"/>
    <col min="4869" max="4869" width="12.1640625" style="92" customWidth="1"/>
    <col min="4870" max="4870" width="11.33203125" style="92" customWidth="1"/>
    <col min="4871" max="4871" width="32.33203125" style="92" customWidth="1"/>
    <col min="4872" max="5120" width="9.33203125" style="92"/>
    <col min="5121" max="5121" width="4.6640625" style="92" customWidth="1"/>
    <col min="5122" max="5122" width="30.5" style="92" customWidth="1"/>
    <col min="5123" max="5123" width="11.1640625" style="92" customWidth="1"/>
    <col min="5124" max="5124" width="7.83203125" style="92" customWidth="1"/>
    <col min="5125" max="5125" width="12.1640625" style="92" customWidth="1"/>
    <col min="5126" max="5126" width="11.33203125" style="92" customWidth="1"/>
    <col min="5127" max="5127" width="32.33203125" style="92" customWidth="1"/>
    <col min="5128" max="5376" width="9.33203125" style="92"/>
    <col min="5377" max="5377" width="4.6640625" style="92" customWidth="1"/>
    <col min="5378" max="5378" width="30.5" style="92" customWidth="1"/>
    <col min="5379" max="5379" width="11.1640625" style="92" customWidth="1"/>
    <col min="5380" max="5380" width="7.83203125" style="92" customWidth="1"/>
    <col min="5381" max="5381" width="12.1640625" style="92" customWidth="1"/>
    <col min="5382" max="5382" width="11.33203125" style="92" customWidth="1"/>
    <col min="5383" max="5383" width="32.33203125" style="92" customWidth="1"/>
    <col min="5384" max="5632" width="9.33203125" style="92"/>
    <col min="5633" max="5633" width="4.6640625" style="92" customWidth="1"/>
    <col min="5634" max="5634" width="30.5" style="92" customWidth="1"/>
    <col min="5635" max="5635" width="11.1640625" style="92" customWidth="1"/>
    <col min="5636" max="5636" width="7.83203125" style="92" customWidth="1"/>
    <col min="5637" max="5637" width="12.1640625" style="92" customWidth="1"/>
    <col min="5638" max="5638" width="11.33203125" style="92" customWidth="1"/>
    <col min="5639" max="5639" width="32.33203125" style="92" customWidth="1"/>
    <col min="5640" max="5888" width="9.33203125" style="92"/>
    <col min="5889" max="5889" width="4.6640625" style="92" customWidth="1"/>
    <col min="5890" max="5890" width="30.5" style="92" customWidth="1"/>
    <col min="5891" max="5891" width="11.1640625" style="92" customWidth="1"/>
    <col min="5892" max="5892" width="7.83203125" style="92" customWidth="1"/>
    <col min="5893" max="5893" width="12.1640625" style="92" customWidth="1"/>
    <col min="5894" max="5894" width="11.33203125" style="92" customWidth="1"/>
    <col min="5895" max="5895" width="32.33203125" style="92" customWidth="1"/>
    <col min="5896" max="6144" width="9.33203125" style="92"/>
    <col min="6145" max="6145" width="4.6640625" style="92" customWidth="1"/>
    <col min="6146" max="6146" width="30.5" style="92" customWidth="1"/>
    <col min="6147" max="6147" width="11.1640625" style="92" customWidth="1"/>
    <col min="6148" max="6148" width="7.83203125" style="92" customWidth="1"/>
    <col min="6149" max="6149" width="12.1640625" style="92" customWidth="1"/>
    <col min="6150" max="6150" width="11.33203125" style="92" customWidth="1"/>
    <col min="6151" max="6151" width="32.33203125" style="92" customWidth="1"/>
    <col min="6152" max="6400" width="9.33203125" style="92"/>
    <col min="6401" max="6401" width="4.6640625" style="92" customWidth="1"/>
    <col min="6402" max="6402" width="30.5" style="92" customWidth="1"/>
    <col min="6403" max="6403" width="11.1640625" style="92" customWidth="1"/>
    <col min="6404" max="6404" width="7.83203125" style="92" customWidth="1"/>
    <col min="6405" max="6405" width="12.1640625" style="92" customWidth="1"/>
    <col min="6406" max="6406" width="11.33203125" style="92" customWidth="1"/>
    <col min="6407" max="6407" width="32.33203125" style="92" customWidth="1"/>
    <col min="6408" max="6656" width="9.33203125" style="92"/>
    <col min="6657" max="6657" width="4.6640625" style="92" customWidth="1"/>
    <col min="6658" max="6658" width="30.5" style="92" customWidth="1"/>
    <col min="6659" max="6659" width="11.1640625" style="92" customWidth="1"/>
    <col min="6660" max="6660" width="7.83203125" style="92" customWidth="1"/>
    <col min="6661" max="6661" width="12.1640625" style="92" customWidth="1"/>
    <col min="6662" max="6662" width="11.33203125" style="92" customWidth="1"/>
    <col min="6663" max="6663" width="32.33203125" style="92" customWidth="1"/>
    <col min="6664" max="6912" width="9.33203125" style="92"/>
    <col min="6913" max="6913" width="4.6640625" style="92" customWidth="1"/>
    <col min="6914" max="6914" width="30.5" style="92" customWidth="1"/>
    <col min="6915" max="6915" width="11.1640625" style="92" customWidth="1"/>
    <col min="6916" max="6916" width="7.83203125" style="92" customWidth="1"/>
    <col min="6917" max="6917" width="12.1640625" style="92" customWidth="1"/>
    <col min="6918" max="6918" width="11.33203125" style="92" customWidth="1"/>
    <col min="6919" max="6919" width="32.33203125" style="92" customWidth="1"/>
    <col min="6920" max="7168" width="9.33203125" style="92"/>
    <col min="7169" max="7169" width="4.6640625" style="92" customWidth="1"/>
    <col min="7170" max="7170" width="30.5" style="92" customWidth="1"/>
    <col min="7171" max="7171" width="11.1640625" style="92" customWidth="1"/>
    <col min="7172" max="7172" width="7.83203125" style="92" customWidth="1"/>
    <col min="7173" max="7173" width="12.1640625" style="92" customWidth="1"/>
    <col min="7174" max="7174" width="11.33203125" style="92" customWidth="1"/>
    <col min="7175" max="7175" width="32.33203125" style="92" customWidth="1"/>
    <col min="7176" max="7424" width="9.33203125" style="92"/>
    <col min="7425" max="7425" width="4.6640625" style="92" customWidth="1"/>
    <col min="7426" max="7426" width="30.5" style="92" customWidth="1"/>
    <col min="7427" max="7427" width="11.1640625" style="92" customWidth="1"/>
    <col min="7428" max="7428" width="7.83203125" style="92" customWidth="1"/>
    <col min="7429" max="7429" width="12.1640625" style="92" customWidth="1"/>
    <col min="7430" max="7430" width="11.33203125" style="92" customWidth="1"/>
    <col min="7431" max="7431" width="32.33203125" style="92" customWidth="1"/>
    <col min="7432" max="7680" width="9.33203125" style="92"/>
    <col min="7681" max="7681" width="4.6640625" style="92" customWidth="1"/>
    <col min="7682" max="7682" width="30.5" style="92" customWidth="1"/>
    <col min="7683" max="7683" width="11.1640625" style="92" customWidth="1"/>
    <col min="7684" max="7684" width="7.83203125" style="92" customWidth="1"/>
    <col min="7685" max="7685" width="12.1640625" style="92" customWidth="1"/>
    <col min="7686" max="7686" width="11.33203125" style="92" customWidth="1"/>
    <col min="7687" max="7687" width="32.33203125" style="92" customWidth="1"/>
    <col min="7688" max="7936" width="9.33203125" style="92"/>
    <col min="7937" max="7937" width="4.6640625" style="92" customWidth="1"/>
    <col min="7938" max="7938" width="30.5" style="92" customWidth="1"/>
    <col min="7939" max="7939" width="11.1640625" style="92" customWidth="1"/>
    <col min="7940" max="7940" width="7.83203125" style="92" customWidth="1"/>
    <col min="7941" max="7941" width="12.1640625" style="92" customWidth="1"/>
    <col min="7942" max="7942" width="11.33203125" style="92" customWidth="1"/>
    <col min="7943" max="7943" width="32.33203125" style="92" customWidth="1"/>
    <col min="7944" max="8192" width="9.33203125" style="92"/>
    <col min="8193" max="8193" width="4.6640625" style="92" customWidth="1"/>
    <col min="8194" max="8194" width="30.5" style="92" customWidth="1"/>
    <col min="8195" max="8195" width="11.1640625" style="92" customWidth="1"/>
    <col min="8196" max="8196" width="7.83203125" style="92" customWidth="1"/>
    <col min="8197" max="8197" width="12.1640625" style="92" customWidth="1"/>
    <col min="8198" max="8198" width="11.33203125" style="92" customWidth="1"/>
    <col min="8199" max="8199" width="32.33203125" style="92" customWidth="1"/>
    <col min="8200" max="8448" width="9.33203125" style="92"/>
    <col min="8449" max="8449" width="4.6640625" style="92" customWidth="1"/>
    <col min="8450" max="8450" width="30.5" style="92" customWidth="1"/>
    <col min="8451" max="8451" width="11.1640625" style="92" customWidth="1"/>
    <col min="8452" max="8452" width="7.83203125" style="92" customWidth="1"/>
    <col min="8453" max="8453" width="12.1640625" style="92" customWidth="1"/>
    <col min="8454" max="8454" width="11.33203125" style="92" customWidth="1"/>
    <col min="8455" max="8455" width="32.33203125" style="92" customWidth="1"/>
    <col min="8456" max="8704" width="9.33203125" style="92"/>
    <col min="8705" max="8705" width="4.6640625" style="92" customWidth="1"/>
    <col min="8706" max="8706" width="30.5" style="92" customWidth="1"/>
    <col min="8707" max="8707" width="11.1640625" style="92" customWidth="1"/>
    <col min="8708" max="8708" width="7.83203125" style="92" customWidth="1"/>
    <col min="8709" max="8709" width="12.1640625" style="92" customWidth="1"/>
    <col min="8710" max="8710" width="11.33203125" style="92" customWidth="1"/>
    <col min="8711" max="8711" width="32.33203125" style="92" customWidth="1"/>
    <col min="8712" max="8960" width="9.33203125" style="92"/>
    <col min="8961" max="8961" width="4.6640625" style="92" customWidth="1"/>
    <col min="8962" max="8962" width="30.5" style="92" customWidth="1"/>
    <col min="8963" max="8963" width="11.1640625" style="92" customWidth="1"/>
    <col min="8964" max="8964" width="7.83203125" style="92" customWidth="1"/>
    <col min="8965" max="8965" width="12.1640625" style="92" customWidth="1"/>
    <col min="8966" max="8966" width="11.33203125" style="92" customWidth="1"/>
    <col min="8967" max="8967" width="32.33203125" style="92" customWidth="1"/>
    <col min="8968" max="9216" width="9.33203125" style="92"/>
    <col min="9217" max="9217" width="4.6640625" style="92" customWidth="1"/>
    <col min="9218" max="9218" width="30.5" style="92" customWidth="1"/>
    <col min="9219" max="9219" width="11.1640625" style="92" customWidth="1"/>
    <col min="9220" max="9220" width="7.83203125" style="92" customWidth="1"/>
    <col min="9221" max="9221" width="12.1640625" style="92" customWidth="1"/>
    <col min="9222" max="9222" width="11.33203125" style="92" customWidth="1"/>
    <col min="9223" max="9223" width="32.33203125" style="92" customWidth="1"/>
    <col min="9224" max="9472" width="9.33203125" style="92"/>
    <col min="9473" max="9473" width="4.6640625" style="92" customWidth="1"/>
    <col min="9474" max="9474" width="30.5" style="92" customWidth="1"/>
    <col min="9475" max="9475" width="11.1640625" style="92" customWidth="1"/>
    <col min="9476" max="9476" width="7.83203125" style="92" customWidth="1"/>
    <col min="9477" max="9477" width="12.1640625" style="92" customWidth="1"/>
    <col min="9478" max="9478" width="11.33203125" style="92" customWidth="1"/>
    <col min="9479" max="9479" width="32.33203125" style="92" customWidth="1"/>
    <col min="9480" max="9728" width="9.33203125" style="92"/>
    <col min="9729" max="9729" width="4.6640625" style="92" customWidth="1"/>
    <col min="9730" max="9730" width="30.5" style="92" customWidth="1"/>
    <col min="9731" max="9731" width="11.1640625" style="92" customWidth="1"/>
    <col min="9732" max="9732" width="7.83203125" style="92" customWidth="1"/>
    <col min="9733" max="9733" width="12.1640625" style="92" customWidth="1"/>
    <col min="9734" max="9734" width="11.33203125" style="92" customWidth="1"/>
    <col min="9735" max="9735" width="32.33203125" style="92" customWidth="1"/>
    <col min="9736" max="9984" width="9.33203125" style="92"/>
    <col min="9985" max="9985" width="4.6640625" style="92" customWidth="1"/>
    <col min="9986" max="9986" width="30.5" style="92" customWidth="1"/>
    <col min="9987" max="9987" width="11.1640625" style="92" customWidth="1"/>
    <col min="9988" max="9988" width="7.83203125" style="92" customWidth="1"/>
    <col min="9989" max="9989" width="12.1640625" style="92" customWidth="1"/>
    <col min="9990" max="9990" width="11.33203125" style="92" customWidth="1"/>
    <col min="9991" max="9991" width="32.33203125" style="92" customWidth="1"/>
    <col min="9992" max="10240" width="9.33203125" style="92"/>
    <col min="10241" max="10241" width="4.6640625" style="92" customWidth="1"/>
    <col min="10242" max="10242" width="30.5" style="92" customWidth="1"/>
    <col min="10243" max="10243" width="11.1640625" style="92" customWidth="1"/>
    <col min="10244" max="10244" width="7.83203125" style="92" customWidth="1"/>
    <col min="10245" max="10245" width="12.1640625" style="92" customWidth="1"/>
    <col min="10246" max="10246" width="11.33203125" style="92" customWidth="1"/>
    <col min="10247" max="10247" width="32.33203125" style="92" customWidth="1"/>
    <col min="10248" max="10496" width="9.33203125" style="92"/>
    <col min="10497" max="10497" width="4.6640625" style="92" customWidth="1"/>
    <col min="10498" max="10498" width="30.5" style="92" customWidth="1"/>
    <col min="10499" max="10499" width="11.1640625" style="92" customWidth="1"/>
    <col min="10500" max="10500" width="7.83203125" style="92" customWidth="1"/>
    <col min="10501" max="10501" width="12.1640625" style="92" customWidth="1"/>
    <col min="10502" max="10502" width="11.33203125" style="92" customWidth="1"/>
    <col min="10503" max="10503" width="32.33203125" style="92" customWidth="1"/>
    <col min="10504" max="10752" width="9.33203125" style="92"/>
    <col min="10753" max="10753" width="4.6640625" style="92" customWidth="1"/>
    <col min="10754" max="10754" width="30.5" style="92" customWidth="1"/>
    <col min="10755" max="10755" width="11.1640625" style="92" customWidth="1"/>
    <col min="10756" max="10756" width="7.83203125" style="92" customWidth="1"/>
    <col min="10757" max="10757" width="12.1640625" style="92" customWidth="1"/>
    <col min="10758" max="10758" width="11.33203125" style="92" customWidth="1"/>
    <col min="10759" max="10759" width="32.33203125" style="92" customWidth="1"/>
    <col min="10760" max="11008" width="9.33203125" style="92"/>
    <col min="11009" max="11009" width="4.6640625" style="92" customWidth="1"/>
    <col min="11010" max="11010" width="30.5" style="92" customWidth="1"/>
    <col min="11011" max="11011" width="11.1640625" style="92" customWidth="1"/>
    <col min="11012" max="11012" width="7.83203125" style="92" customWidth="1"/>
    <col min="11013" max="11013" width="12.1640625" style="92" customWidth="1"/>
    <col min="11014" max="11014" width="11.33203125" style="92" customWidth="1"/>
    <col min="11015" max="11015" width="32.33203125" style="92" customWidth="1"/>
    <col min="11016" max="11264" width="9.33203125" style="92"/>
    <col min="11265" max="11265" width="4.6640625" style="92" customWidth="1"/>
    <col min="11266" max="11266" width="30.5" style="92" customWidth="1"/>
    <col min="11267" max="11267" width="11.1640625" style="92" customWidth="1"/>
    <col min="11268" max="11268" width="7.83203125" style="92" customWidth="1"/>
    <col min="11269" max="11269" width="12.1640625" style="92" customWidth="1"/>
    <col min="11270" max="11270" width="11.33203125" style="92" customWidth="1"/>
    <col min="11271" max="11271" width="32.33203125" style="92" customWidth="1"/>
    <col min="11272" max="11520" width="9.33203125" style="92"/>
    <col min="11521" max="11521" width="4.6640625" style="92" customWidth="1"/>
    <col min="11522" max="11522" width="30.5" style="92" customWidth="1"/>
    <col min="11523" max="11523" width="11.1640625" style="92" customWidth="1"/>
    <col min="11524" max="11524" width="7.83203125" style="92" customWidth="1"/>
    <col min="11525" max="11525" width="12.1640625" style="92" customWidth="1"/>
    <col min="11526" max="11526" width="11.33203125" style="92" customWidth="1"/>
    <col min="11527" max="11527" width="32.33203125" style="92" customWidth="1"/>
    <col min="11528" max="11776" width="9.33203125" style="92"/>
    <col min="11777" max="11777" width="4.6640625" style="92" customWidth="1"/>
    <col min="11778" max="11778" width="30.5" style="92" customWidth="1"/>
    <col min="11779" max="11779" width="11.1640625" style="92" customWidth="1"/>
    <col min="11780" max="11780" width="7.83203125" style="92" customWidth="1"/>
    <col min="11781" max="11781" width="12.1640625" style="92" customWidth="1"/>
    <col min="11782" max="11782" width="11.33203125" style="92" customWidth="1"/>
    <col min="11783" max="11783" width="32.33203125" style="92" customWidth="1"/>
    <col min="11784" max="12032" width="9.33203125" style="92"/>
    <col min="12033" max="12033" width="4.6640625" style="92" customWidth="1"/>
    <col min="12034" max="12034" width="30.5" style="92" customWidth="1"/>
    <col min="12035" max="12035" width="11.1640625" style="92" customWidth="1"/>
    <col min="12036" max="12036" width="7.83203125" style="92" customWidth="1"/>
    <col min="12037" max="12037" width="12.1640625" style="92" customWidth="1"/>
    <col min="12038" max="12038" width="11.33203125" style="92" customWidth="1"/>
    <col min="12039" max="12039" width="32.33203125" style="92" customWidth="1"/>
    <col min="12040" max="12288" width="9.33203125" style="92"/>
    <col min="12289" max="12289" width="4.6640625" style="92" customWidth="1"/>
    <col min="12290" max="12290" width="30.5" style="92" customWidth="1"/>
    <col min="12291" max="12291" width="11.1640625" style="92" customWidth="1"/>
    <col min="12292" max="12292" width="7.83203125" style="92" customWidth="1"/>
    <col min="12293" max="12293" width="12.1640625" style="92" customWidth="1"/>
    <col min="12294" max="12294" width="11.33203125" style="92" customWidth="1"/>
    <col min="12295" max="12295" width="32.33203125" style="92" customWidth="1"/>
    <col min="12296" max="12544" width="9.33203125" style="92"/>
    <col min="12545" max="12545" width="4.6640625" style="92" customWidth="1"/>
    <col min="12546" max="12546" width="30.5" style="92" customWidth="1"/>
    <col min="12547" max="12547" width="11.1640625" style="92" customWidth="1"/>
    <col min="12548" max="12548" width="7.83203125" style="92" customWidth="1"/>
    <col min="12549" max="12549" width="12.1640625" style="92" customWidth="1"/>
    <col min="12550" max="12550" width="11.33203125" style="92" customWidth="1"/>
    <col min="12551" max="12551" width="32.33203125" style="92" customWidth="1"/>
    <col min="12552" max="12800" width="9.33203125" style="92"/>
    <col min="12801" max="12801" width="4.6640625" style="92" customWidth="1"/>
    <col min="12802" max="12802" width="30.5" style="92" customWidth="1"/>
    <col min="12803" max="12803" width="11.1640625" style="92" customWidth="1"/>
    <col min="12804" max="12804" width="7.83203125" style="92" customWidth="1"/>
    <col min="12805" max="12805" width="12.1640625" style="92" customWidth="1"/>
    <col min="12806" max="12806" width="11.33203125" style="92" customWidth="1"/>
    <col min="12807" max="12807" width="32.33203125" style="92" customWidth="1"/>
    <col min="12808" max="13056" width="9.33203125" style="92"/>
    <col min="13057" max="13057" width="4.6640625" style="92" customWidth="1"/>
    <col min="13058" max="13058" width="30.5" style="92" customWidth="1"/>
    <col min="13059" max="13059" width="11.1640625" style="92" customWidth="1"/>
    <col min="13060" max="13060" width="7.83203125" style="92" customWidth="1"/>
    <col min="13061" max="13061" width="12.1640625" style="92" customWidth="1"/>
    <col min="13062" max="13062" width="11.33203125" style="92" customWidth="1"/>
    <col min="13063" max="13063" width="32.33203125" style="92" customWidth="1"/>
    <col min="13064" max="13312" width="9.33203125" style="92"/>
    <col min="13313" max="13313" width="4.6640625" style="92" customWidth="1"/>
    <col min="13314" max="13314" width="30.5" style="92" customWidth="1"/>
    <col min="13315" max="13315" width="11.1640625" style="92" customWidth="1"/>
    <col min="13316" max="13316" width="7.83203125" style="92" customWidth="1"/>
    <col min="13317" max="13317" width="12.1640625" style="92" customWidth="1"/>
    <col min="13318" max="13318" width="11.33203125" style="92" customWidth="1"/>
    <col min="13319" max="13319" width="32.33203125" style="92" customWidth="1"/>
    <col min="13320" max="13568" width="9.33203125" style="92"/>
    <col min="13569" max="13569" width="4.6640625" style="92" customWidth="1"/>
    <col min="13570" max="13570" width="30.5" style="92" customWidth="1"/>
    <col min="13571" max="13571" width="11.1640625" style="92" customWidth="1"/>
    <col min="13572" max="13572" width="7.83203125" style="92" customWidth="1"/>
    <col min="13573" max="13573" width="12.1640625" style="92" customWidth="1"/>
    <col min="13574" max="13574" width="11.33203125" style="92" customWidth="1"/>
    <col min="13575" max="13575" width="32.33203125" style="92" customWidth="1"/>
    <col min="13576" max="13824" width="9.33203125" style="92"/>
    <col min="13825" max="13825" width="4.6640625" style="92" customWidth="1"/>
    <col min="13826" max="13826" width="30.5" style="92" customWidth="1"/>
    <col min="13827" max="13827" width="11.1640625" style="92" customWidth="1"/>
    <col min="13828" max="13828" width="7.83203125" style="92" customWidth="1"/>
    <col min="13829" max="13829" width="12.1640625" style="92" customWidth="1"/>
    <col min="13830" max="13830" width="11.33203125" style="92" customWidth="1"/>
    <col min="13831" max="13831" width="32.33203125" style="92" customWidth="1"/>
    <col min="13832" max="14080" width="9.33203125" style="92"/>
    <col min="14081" max="14081" width="4.6640625" style="92" customWidth="1"/>
    <col min="14082" max="14082" width="30.5" style="92" customWidth="1"/>
    <col min="14083" max="14083" width="11.1640625" style="92" customWidth="1"/>
    <col min="14084" max="14084" width="7.83203125" style="92" customWidth="1"/>
    <col min="14085" max="14085" width="12.1640625" style="92" customWidth="1"/>
    <col min="14086" max="14086" width="11.33203125" style="92" customWidth="1"/>
    <col min="14087" max="14087" width="32.33203125" style="92" customWidth="1"/>
    <col min="14088" max="14336" width="9.33203125" style="92"/>
    <col min="14337" max="14337" width="4.6640625" style="92" customWidth="1"/>
    <col min="14338" max="14338" width="30.5" style="92" customWidth="1"/>
    <col min="14339" max="14339" width="11.1640625" style="92" customWidth="1"/>
    <col min="14340" max="14340" width="7.83203125" style="92" customWidth="1"/>
    <col min="14341" max="14341" width="12.1640625" style="92" customWidth="1"/>
    <col min="14342" max="14342" width="11.33203125" style="92" customWidth="1"/>
    <col min="14343" max="14343" width="32.33203125" style="92" customWidth="1"/>
    <col min="14344" max="14592" width="9.33203125" style="92"/>
    <col min="14593" max="14593" width="4.6640625" style="92" customWidth="1"/>
    <col min="14594" max="14594" width="30.5" style="92" customWidth="1"/>
    <col min="14595" max="14595" width="11.1640625" style="92" customWidth="1"/>
    <col min="14596" max="14596" width="7.83203125" style="92" customWidth="1"/>
    <col min="14597" max="14597" width="12.1640625" style="92" customWidth="1"/>
    <col min="14598" max="14598" width="11.33203125" style="92" customWidth="1"/>
    <col min="14599" max="14599" width="32.33203125" style="92" customWidth="1"/>
    <col min="14600" max="14848" width="9.33203125" style="92"/>
    <col min="14849" max="14849" width="4.6640625" style="92" customWidth="1"/>
    <col min="14850" max="14850" width="30.5" style="92" customWidth="1"/>
    <col min="14851" max="14851" width="11.1640625" style="92" customWidth="1"/>
    <col min="14852" max="14852" width="7.83203125" style="92" customWidth="1"/>
    <col min="14853" max="14853" width="12.1640625" style="92" customWidth="1"/>
    <col min="14854" max="14854" width="11.33203125" style="92" customWidth="1"/>
    <col min="14855" max="14855" width="32.33203125" style="92" customWidth="1"/>
    <col min="14856" max="15104" width="9.33203125" style="92"/>
    <col min="15105" max="15105" width="4.6640625" style="92" customWidth="1"/>
    <col min="15106" max="15106" width="30.5" style="92" customWidth="1"/>
    <col min="15107" max="15107" width="11.1640625" style="92" customWidth="1"/>
    <col min="15108" max="15108" width="7.83203125" style="92" customWidth="1"/>
    <col min="15109" max="15109" width="12.1640625" style="92" customWidth="1"/>
    <col min="15110" max="15110" width="11.33203125" style="92" customWidth="1"/>
    <col min="15111" max="15111" width="32.33203125" style="92" customWidth="1"/>
    <col min="15112" max="15360" width="9.33203125" style="92"/>
    <col min="15361" max="15361" width="4.6640625" style="92" customWidth="1"/>
    <col min="15362" max="15362" width="30.5" style="92" customWidth="1"/>
    <col min="15363" max="15363" width="11.1640625" style="92" customWidth="1"/>
    <col min="15364" max="15364" width="7.83203125" style="92" customWidth="1"/>
    <col min="15365" max="15365" width="12.1640625" style="92" customWidth="1"/>
    <col min="15366" max="15366" width="11.33203125" style="92" customWidth="1"/>
    <col min="15367" max="15367" width="32.33203125" style="92" customWidth="1"/>
    <col min="15368" max="15616" width="9.33203125" style="92"/>
    <col min="15617" max="15617" width="4.6640625" style="92" customWidth="1"/>
    <col min="15618" max="15618" width="30.5" style="92" customWidth="1"/>
    <col min="15619" max="15619" width="11.1640625" style="92" customWidth="1"/>
    <col min="15620" max="15620" width="7.83203125" style="92" customWidth="1"/>
    <col min="15621" max="15621" width="12.1640625" style="92" customWidth="1"/>
    <col min="15622" max="15622" width="11.33203125" style="92" customWidth="1"/>
    <col min="15623" max="15623" width="32.33203125" style="92" customWidth="1"/>
    <col min="15624" max="15872" width="9.33203125" style="92"/>
    <col min="15873" max="15873" width="4.6640625" style="92" customWidth="1"/>
    <col min="15874" max="15874" width="30.5" style="92" customWidth="1"/>
    <col min="15875" max="15875" width="11.1640625" style="92" customWidth="1"/>
    <col min="15876" max="15876" width="7.83203125" style="92" customWidth="1"/>
    <col min="15877" max="15877" width="12.1640625" style="92" customWidth="1"/>
    <col min="15878" max="15878" width="11.33203125" style="92" customWidth="1"/>
    <col min="15879" max="15879" width="32.33203125" style="92" customWidth="1"/>
    <col min="15880" max="16128" width="9.33203125" style="92"/>
    <col min="16129" max="16129" width="4.6640625" style="92" customWidth="1"/>
    <col min="16130" max="16130" width="30.5" style="92" customWidth="1"/>
    <col min="16131" max="16131" width="11.1640625" style="92" customWidth="1"/>
    <col min="16132" max="16132" width="7.83203125" style="92" customWidth="1"/>
    <col min="16133" max="16133" width="12.1640625" style="92" customWidth="1"/>
    <col min="16134" max="16134" width="11.33203125" style="92" customWidth="1"/>
    <col min="16135" max="16135" width="32.33203125" style="92" customWidth="1"/>
    <col min="16136" max="16384" width="9.33203125" style="92"/>
  </cols>
  <sheetData>
    <row r="1" spans="1:7" s="267" customFormat="1" ht="22.15" customHeight="1" thickBot="1">
      <c r="A1" s="710" t="s">
        <v>538</v>
      </c>
      <c r="B1" s="266"/>
      <c r="C1" s="266"/>
      <c r="D1" s="266"/>
      <c r="E1" s="266"/>
      <c r="F1" s="266"/>
      <c r="G1" s="263"/>
    </row>
    <row r="2" spans="1:7" ht="30" customHeight="1" thickBot="1">
      <c r="A2" s="390" t="s">
        <v>1</v>
      </c>
      <c r="B2" s="391" t="s">
        <v>537</v>
      </c>
      <c r="C2" s="392" t="s">
        <v>361</v>
      </c>
      <c r="D2" s="393" t="s">
        <v>362</v>
      </c>
      <c r="E2" s="393" t="s">
        <v>535</v>
      </c>
      <c r="F2" s="394" t="s">
        <v>363</v>
      </c>
      <c r="G2" s="395" t="s">
        <v>364</v>
      </c>
    </row>
    <row r="3" spans="1:7" ht="19.899999999999999" customHeight="1">
      <c r="A3" s="396"/>
      <c r="B3" s="415"/>
      <c r="C3" s="416"/>
      <c r="D3" s="400"/>
      <c r="E3" s="400"/>
      <c r="F3" s="411"/>
      <c r="G3" s="397"/>
    </row>
    <row r="4" spans="1:7" ht="19.899999999999999" customHeight="1">
      <c r="A4" s="403"/>
      <c r="B4" s="417"/>
      <c r="C4" s="418"/>
      <c r="D4" s="399"/>
      <c r="E4" s="399"/>
      <c r="F4" s="401"/>
      <c r="G4" s="402"/>
    </row>
    <row r="5" spans="1:7" ht="19.899999999999999" customHeight="1">
      <c r="A5" s="403"/>
      <c r="B5" s="417"/>
      <c r="C5" s="418"/>
      <c r="D5" s="399"/>
      <c r="E5" s="399"/>
      <c r="F5" s="401"/>
      <c r="G5" s="402"/>
    </row>
    <row r="6" spans="1:7" ht="19.899999999999999" customHeight="1">
      <c r="A6" s="419"/>
      <c r="B6" s="420"/>
      <c r="C6" s="421"/>
      <c r="D6" s="412"/>
      <c r="E6" s="412"/>
      <c r="F6" s="422"/>
      <c r="G6" s="423"/>
    </row>
    <row r="7" spans="1:7" ht="19.899999999999999" customHeight="1">
      <c r="A7" s="419"/>
      <c r="B7" s="420"/>
      <c r="C7" s="421"/>
      <c r="D7" s="412"/>
      <c r="E7" s="412"/>
      <c r="F7" s="422"/>
      <c r="G7" s="423"/>
    </row>
    <row r="8" spans="1:7" ht="19.899999999999999" customHeight="1">
      <c r="A8" s="419"/>
      <c r="B8" s="420"/>
      <c r="C8" s="421"/>
      <c r="D8" s="412"/>
      <c r="E8" s="412"/>
      <c r="F8" s="422"/>
      <c r="G8" s="423"/>
    </row>
    <row r="9" spans="1:7" ht="19.899999999999999" customHeight="1">
      <c r="A9" s="419"/>
      <c r="B9" s="420"/>
      <c r="C9" s="421"/>
      <c r="D9" s="412"/>
      <c r="E9" s="412"/>
      <c r="F9" s="422"/>
      <c r="G9" s="423"/>
    </row>
    <row r="10" spans="1:7" ht="19.899999999999999" customHeight="1">
      <c r="A10" s="419"/>
      <c r="B10" s="420"/>
      <c r="C10" s="421"/>
      <c r="D10" s="412"/>
      <c r="E10" s="412"/>
      <c r="F10" s="422"/>
      <c r="G10" s="423"/>
    </row>
    <row r="11" spans="1:7" ht="19.899999999999999" customHeight="1">
      <c r="A11" s="419"/>
      <c r="B11" s="420"/>
      <c r="C11" s="421"/>
      <c r="D11" s="412"/>
      <c r="E11" s="412"/>
      <c r="F11" s="422"/>
      <c r="G11" s="423"/>
    </row>
    <row r="12" spans="1:7" ht="19.899999999999999" customHeight="1">
      <c r="A12" s="419"/>
      <c r="B12" s="420"/>
      <c r="C12" s="421"/>
      <c r="D12" s="412"/>
      <c r="E12" s="412"/>
      <c r="F12" s="422"/>
      <c r="G12" s="423"/>
    </row>
    <row r="13" spans="1:7" ht="19.899999999999999" customHeight="1" thickBot="1">
      <c r="A13" s="424"/>
      <c r="B13" s="425"/>
      <c r="C13" s="426"/>
      <c r="D13" s="427"/>
      <c r="E13" s="427"/>
      <c r="F13" s="428"/>
      <c r="G13" s="429"/>
    </row>
    <row r="14" spans="1:7" ht="25.15" customHeight="1" thickBot="1">
      <c r="A14" s="1908" t="s">
        <v>210</v>
      </c>
      <c r="B14" s="1911"/>
      <c r="C14" s="430"/>
      <c r="D14" s="431"/>
      <c r="E14" s="431"/>
      <c r="F14" s="431"/>
      <c r="G14" s="432" t="s">
        <v>0</v>
      </c>
    </row>
    <row r="15" spans="1:7" ht="18" customHeight="1">
      <c r="A15" s="433"/>
      <c r="B15" s="433"/>
      <c r="C15" s="433"/>
      <c r="D15" s="433"/>
      <c r="E15" s="433"/>
      <c r="F15" s="433"/>
      <c r="G15" s="433"/>
    </row>
    <row r="16" spans="1:7" s="267" customFormat="1" ht="18" customHeight="1" thickBot="1">
      <c r="A16" s="1910" t="s">
        <v>540</v>
      </c>
      <c r="B16" s="1910"/>
      <c r="C16" s="1910"/>
      <c r="D16" s="1910"/>
      <c r="E16" s="1910"/>
      <c r="F16" s="1910"/>
      <c r="G16" s="1910"/>
    </row>
    <row r="17" spans="1:7" ht="30" customHeight="1" thickBot="1">
      <c r="A17" s="390" t="s">
        <v>1</v>
      </c>
      <c r="B17" s="391" t="s">
        <v>539</v>
      </c>
      <c r="C17" s="392" t="s">
        <v>361</v>
      </c>
      <c r="D17" s="393" t="s">
        <v>362</v>
      </c>
      <c r="E17" s="393" t="s">
        <v>535</v>
      </c>
      <c r="F17" s="394" t="s">
        <v>363</v>
      </c>
      <c r="G17" s="437" t="s">
        <v>364</v>
      </c>
    </row>
    <row r="18" spans="1:7" ht="18" customHeight="1">
      <c r="A18" s="396">
        <v>1</v>
      </c>
      <c r="B18" s="397" t="s">
        <v>1243</v>
      </c>
      <c r="C18" s="398">
        <v>37</v>
      </c>
      <c r="D18" s="400">
        <v>1</v>
      </c>
      <c r="E18" s="400">
        <v>1</v>
      </c>
      <c r="F18" s="411">
        <v>36</v>
      </c>
      <c r="G18" s="402" t="s">
        <v>1244</v>
      </c>
    </row>
    <row r="19" spans="1:7" ht="18" customHeight="1">
      <c r="A19" s="403"/>
      <c r="B19" s="402"/>
      <c r="C19" s="404"/>
      <c r="D19" s="399"/>
      <c r="E19" s="399"/>
      <c r="F19" s="401"/>
      <c r="G19" s="402" t="s">
        <v>1245</v>
      </c>
    </row>
    <row r="20" spans="1:7" ht="18" customHeight="1">
      <c r="A20" s="403">
        <v>2</v>
      </c>
      <c r="B20" s="402" t="s">
        <v>1246</v>
      </c>
      <c r="C20" s="404">
        <v>12</v>
      </c>
      <c r="D20" s="399">
        <v>1</v>
      </c>
      <c r="E20" s="399">
        <v>1</v>
      </c>
      <c r="F20" s="401">
        <v>36</v>
      </c>
      <c r="G20" s="402" t="s">
        <v>1247</v>
      </c>
    </row>
    <row r="21" spans="1:7" ht="18" customHeight="1">
      <c r="A21" s="403"/>
      <c r="B21" s="402"/>
      <c r="C21" s="404"/>
      <c r="D21" s="399"/>
      <c r="E21" s="399"/>
      <c r="F21" s="401"/>
      <c r="G21" s="402" t="s">
        <v>1248</v>
      </c>
    </row>
    <row r="22" spans="1:7" ht="18" customHeight="1">
      <c r="A22" s="403"/>
      <c r="B22" s="402"/>
      <c r="C22" s="404"/>
      <c r="D22" s="399"/>
      <c r="E22" s="399"/>
      <c r="F22" s="401"/>
      <c r="G22" s="402"/>
    </row>
    <row r="23" spans="1:7" ht="18" customHeight="1">
      <c r="A23" s="403"/>
      <c r="B23" s="402"/>
      <c r="C23" s="404"/>
      <c r="D23" s="399"/>
      <c r="E23" s="399"/>
      <c r="F23" s="401"/>
      <c r="G23" s="402"/>
    </row>
    <row r="24" spans="1:7" ht="18" customHeight="1">
      <c r="A24" s="403"/>
      <c r="B24" s="402"/>
      <c r="C24" s="404"/>
      <c r="D24" s="399"/>
      <c r="E24" s="399"/>
      <c r="F24" s="401"/>
      <c r="G24" s="402"/>
    </row>
    <row r="25" spans="1:7" ht="18" customHeight="1">
      <c r="A25" s="403"/>
      <c r="B25" s="402"/>
      <c r="C25" s="404"/>
      <c r="D25" s="399"/>
      <c r="E25" s="399"/>
      <c r="F25" s="401"/>
      <c r="G25" s="402"/>
    </row>
    <row r="26" spans="1:7" ht="18" customHeight="1">
      <c r="A26" s="403"/>
      <c r="B26" s="402"/>
      <c r="C26" s="404"/>
      <c r="D26" s="399"/>
      <c r="E26" s="399"/>
      <c r="F26" s="401"/>
      <c r="G26" s="402"/>
    </row>
    <row r="27" spans="1:7" ht="18" customHeight="1">
      <c r="A27" s="403"/>
      <c r="B27" s="402"/>
      <c r="C27" s="404"/>
      <c r="D27" s="399"/>
      <c r="E27" s="399"/>
      <c r="F27" s="401"/>
      <c r="G27" s="402"/>
    </row>
    <row r="28" spans="1:7" ht="18" customHeight="1" thickBot="1">
      <c r="A28" s="419"/>
      <c r="B28" s="414"/>
      <c r="C28" s="434"/>
      <c r="D28" s="412"/>
      <c r="E28" s="412"/>
      <c r="F28" s="422"/>
      <c r="G28" s="423"/>
    </row>
    <row r="29" spans="1:7" ht="25.15" customHeight="1" thickBot="1">
      <c r="A29" s="1908" t="s">
        <v>210</v>
      </c>
      <c r="B29" s="1911"/>
      <c r="C29" s="430">
        <v>49</v>
      </c>
      <c r="D29" s="435">
        <v>2</v>
      </c>
      <c r="E29" s="435">
        <v>2</v>
      </c>
      <c r="F29" s="436">
        <v>72</v>
      </c>
      <c r="G29" s="432" t="s">
        <v>0</v>
      </c>
    </row>
  </sheetData>
  <mergeCells count="3">
    <mergeCell ref="A14:B14"/>
    <mergeCell ref="A16:G16"/>
    <mergeCell ref="A29:B29"/>
  </mergeCells>
  <printOptions horizontalCentered="1"/>
  <pageMargins left="0.51181102362204722" right="0.31496062992125984" top="0.51181102362204722" bottom="0.51181102362204722" header="0.23622047244094491" footer="0.23622047244094491"/>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dimension ref="A1:S50"/>
  <sheetViews>
    <sheetView showZeros="0" topLeftCell="A16" workbookViewId="0">
      <selection activeCell="M23" sqref="M23"/>
    </sheetView>
  </sheetViews>
  <sheetFormatPr defaultRowHeight="12.75"/>
  <cols>
    <col min="1" max="1" width="3.83203125" style="92" customWidth="1"/>
    <col min="2" max="2" width="28.33203125" style="92" customWidth="1"/>
    <col min="3" max="3" width="11.1640625" style="92" customWidth="1"/>
    <col min="4" max="4" width="9.1640625" style="92" customWidth="1"/>
    <col min="5" max="5" width="11.1640625" style="92" customWidth="1"/>
    <col min="6" max="6" width="11.5" style="92" customWidth="1"/>
    <col min="7" max="7" width="27.6640625" style="92" customWidth="1"/>
    <col min="8" max="256" width="9.33203125" style="92"/>
    <col min="257" max="257" width="3.83203125" style="92" customWidth="1"/>
    <col min="258" max="258" width="30" style="92" customWidth="1"/>
    <col min="259" max="259" width="11.1640625" style="92" customWidth="1"/>
    <col min="260" max="260" width="9.1640625" style="92" customWidth="1"/>
    <col min="261" max="261" width="11.1640625" style="92" customWidth="1"/>
    <col min="262" max="262" width="11.5" style="92" customWidth="1"/>
    <col min="263" max="263" width="40.5" style="92" customWidth="1"/>
    <col min="264" max="512" width="9.33203125" style="92"/>
    <col min="513" max="513" width="3.83203125" style="92" customWidth="1"/>
    <col min="514" max="514" width="30" style="92" customWidth="1"/>
    <col min="515" max="515" width="11.1640625" style="92" customWidth="1"/>
    <col min="516" max="516" width="9.1640625" style="92" customWidth="1"/>
    <col min="517" max="517" width="11.1640625" style="92" customWidth="1"/>
    <col min="518" max="518" width="11.5" style="92" customWidth="1"/>
    <col min="519" max="519" width="40.5" style="92" customWidth="1"/>
    <col min="520" max="768" width="9.33203125" style="92"/>
    <col min="769" max="769" width="3.83203125" style="92" customWidth="1"/>
    <col min="770" max="770" width="30" style="92" customWidth="1"/>
    <col min="771" max="771" width="11.1640625" style="92" customWidth="1"/>
    <col min="772" max="772" width="9.1640625" style="92" customWidth="1"/>
    <col min="773" max="773" width="11.1640625" style="92" customWidth="1"/>
    <col min="774" max="774" width="11.5" style="92" customWidth="1"/>
    <col min="775" max="775" width="40.5" style="92" customWidth="1"/>
    <col min="776" max="1024" width="9.33203125" style="92"/>
    <col min="1025" max="1025" width="3.83203125" style="92" customWidth="1"/>
    <col min="1026" max="1026" width="30" style="92" customWidth="1"/>
    <col min="1027" max="1027" width="11.1640625" style="92" customWidth="1"/>
    <col min="1028" max="1028" width="9.1640625" style="92" customWidth="1"/>
    <col min="1029" max="1029" width="11.1640625" style="92" customWidth="1"/>
    <col min="1030" max="1030" width="11.5" style="92" customWidth="1"/>
    <col min="1031" max="1031" width="40.5" style="92" customWidth="1"/>
    <col min="1032" max="1280" width="9.33203125" style="92"/>
    <col min="1281" max="1281" width="3.83203125" style="92" customWidth="1"/>
    <col min="1282" max="1282" width="30" style="92" customWidth="1"/>
    <col min="1283" max="1283" width="11.1640625" style="92" customWidth="1"/>
    <col min="1284" max="1284" width="9.1640625" style="92" customWidth="1"/>
    <col min="1285" max="1285" width="11.1640625" style="92" customWidth="1"/>
    <col min="1286" max="1286" width="11.5" style="92" customWidth="1"/>
    <col min="1287" max="1287" width="40.5" style="92" customWidth="1"/>
    <col min="1288" max="1536" width="9.33203125" style="92"/>
    <col min="1537" max="1537" width="3.83203125" style="92" customWidth="1"/>
    <col min="1538" max="1538" width="30" style="92" customWidth="1"/>
    <col min="1539" max="1539" width="11.1640625" style="92" customWidth="1"/>
    <col min="1540" max="1540" width="9.1640625" style="92" customWidth="1"/>
    <col min="1541" max="1541" width="11.1640625" style="92" customWidth="1"/>
    <col min="1542" max="1542" width="11.5" style="92" customWidth="1"/>
    <col min="1543" max="1543" width="40.5" style="92" customWidth="1"/>
    <col min="1544" max="1792" width="9.33203125" style="92"/>
    <col min="1793" max="1793" width="3.83203125" style="92" customWidth="1"/>
    <col min="1794" max="1794" width="30" style="92" customWidth="1"/>
    <col min="1795" max="1795" width="11.1640625" style="92" customWidth="1"/>
    <col min="1796" max="1796" width="9.1640625" style="92" customWidth="1"/>
    <col min="1797" max="1797" width="11.1640625" style="92" customWidth="1"/>
    <col min="1798" max="1798" width="11.5" style="92" customWidth="1"/>
    <col min="1799" max="1799" width="40.5" style="92" customWidth="1"/>
    <col min="1800" max="2048" width="9.33203125" style="92"/>
    <col min="2049" max="2049" width="3.83203125" style="92" customWidth="1"/>
    <col min="2050" max="2050" width="30" style="92" customWidth="1"/>
    <col min="2051" max="2051" width="11.1640625" style="92" customWidth="1"/>
    <col min="2052" max="2052" width="9.1640625" style="92" customWidth="1"/>
    <col min="2053" max="2053" width="11.1640625" style="92" customWidth="1"/>
    <col min="2054" max="2054" width="11.5" style="92" customWidth="1"/>
    <col min="2055" max="2055" width="40.5" style="92" customWidth="1"/>
    <col min="2056" max="2304" width="9.33203125" style="92"/>
    <col min="2305" max="2305" width="3.83203125" style="92" customWidth="1"/>
    <col min="2306" max="2306" width="30" style="92" customWidth="1"/>
    <col min="2307" max="2307" width="11.1640625" style="92" customWidth="1"/>
    <col min="2308" max="2308" width="9.1640625" style="92" customWidth="1"/>
    <col min="2309" max="2309" width="11.1640625" style="92" customWidth="1"/>
    <col min="2310" max="2310" width="11.5" style="92" customWidth="1"/>
    <col min="2311" max="2311" width="40.5" style="92" customWidth="1"/>
    <col min="2312" max="2560" width="9.33203125" style="92"/>
    <col min="2561" max="2561" width="3.83203125" style="92" customWidth="1"/>
    <col min="2562" max="2562" width="30" style="92" customWidth="1"/>
    <col min="2563" max="2563" width="11.1640625" style="92" customWidth="1"/>
    <col min="2564" max="2564" width="9.1640625" style="92" customWidth="1"/>
    <col min="2565" max="2565" width="11.1640625" style="92" customWidth="1"/>
    <col min="2566" max="2566" width="11.5" style="92" customWidth="1"/>
    <col min="2567" max="2567" width="40.5" style="92" customWidth="1"/>
    <col min="2568" max="2816" width="9.33203125" style="92"/>
    <col min="2817" max="2817" width="3.83203125" style="92" customWidth="1"/>
    <col min="2818" max="2818" width="30" style="92" customWidth="1"/>
    <col min="2819" max="2819" width="11.1640625" style="92" customWidth="1"/>
    <col min="2820" max="2820" width="9.1640625" style="92" customWidth="1"/>
    <col min="2821" max="2821" width="11.1640625" style="92" customWidth="1"/>
    <col min="2822" max="2822" width="11.5" style="92" customWidth="1"/>
    <col min="2823" max="2823" width="40.5" style="92" customWidth="1"/>
    <col min="2824" max="3072" width="9.33203125" style="92"/>
    <col min="3073" max="3073" width="3.83203125" style="92" customWidth="1"/>
    <col min="3074" max="3074" width="30" style="92" customWidth="1"/>
    <col min="3075" max="3075" width="11.1640625" style="92" customWidth="1"/>
    <col min="3076" max="3076" width="9.1640625" style="92" customWidth="1"/>
    <col min="3077" max="3077" width="11.1640625" style="92" customWidth="1"/>
    <col min="3078" max="3078" width="11.5" style="92" customWidth="1"/>
    <col min="3079" max="3079" width="40.5" style="92" customWidth="1"/>
    <col min="3080" max="3328" width="9.33203125" style="92"/>
    <col min="3329" max="3329" width="3.83203125" style="92" customWidth="1"/>
    <col min="3330" max="3330" width="30" style="92" customWidth="1"/>
    <col min="3331" max="3331" width="11.1640625" style="92" customWidth="1"/>
    <col min="3332" max="3332" width="9.1640625" style="92" customWidth="1"/>
    <col min="3333" max="3333" width="11.1640625" style="92" customWidth="1"/>
    <col min="3334" max="3334" width="11.5" style="92" customWidth="1"/>
    <col min="3335" max="3335" width="40.5" style="92" customWidth="1"/>
    <col min="3336" max="3584" width="9.33203125" style="92"/>
    <col min="3585" max="3585" width="3.83203125" style="92" customWidth="1"/>
    <col min="3586" max="3586" width="30" style="92" customWidth="1"/>
    <col min="3587" max="3587" width="11.1640625" style="92" customWidth="1"/>
    <col min="3588" max="3588" width="9.1640625" style="92" customWidth="1"/>
    <col min="3589" max="3589" width="11.1640625" style="92" customWidth="1"/>
    <col min="3590" max="3590" width="11.5" style="92" customWidth="1"/>
    <col min="3591" max="3591" width="40.5" style="92" customWidth="1"/>
    <col min="3592" max="3840" width="9.33203125" style="92"/>
    <col min="3841" max="3841" width="3.83203125" style="92" customWidth="1"/>
    <col min="3842" max="3842" width="30" style="92" customWidth="1"/>
    <col min="3843" max="3843" width="11.1640625" style="92" customWidth="1"/>
    <col min="3844" max="3844" width="9.1640625" style="92" customWidth="1"/>
    <col min="3845" max="3845" width="11.1640625" style="92" customWidth="1"/>
    <col min="3846" max="3846" width="11.5" style="92" customWidth="1"/>
    <col min="3847" max="3847" width="40.5" style="92" customWidth="1"/>
    <col min="3848" max="4096" width="9.33203125" style="92"/>
    <col min="4097" max="4097" width="3.83203125" style="92" customWidth="1"/>
    <col min="4098" max="4098" width="30" style="92" customWidth="1"/>
    <col min="4099" max="4099" width="11.1640625" style="92" customWidth="1"/>
    <col min="4100" max="4100" width="9.1640625" style="92" customWidth="1"/>
    <col min="4101" max="4101" width="11.1640625" style="92" customWidth="1"/>
    <col min="4102" max="4102" width="11.5" style="92" customWidth="1"/>
    <col min="4103" max="4103" width="40.5" style="92" customWidth="1"/>
    <col min="4104" max="4352" width="9.33203125" style="92"/>
    <col min="4353" max="4353" width="3.83203125" style="92" customWidth="1"/>
    <col min="4354" max="4354" width="30" style="92" customWidth="1"/>
    <col min="4355" max="4355" width="11.1640625" style="92" customWidth="1"/>
    <col min="4356" max="4356" width="9.1640625" style="92" customWidth="1"/>
    <col min="4357" max="4357" width="11.1640625" style="92" customWidth="1"/>
    <col min="4358" max="4358" width="11.5" style="92" customWidth="1"/>
    <col min="4359" max="4359" width="40.5" style="92" customWidth="1"/>
    <col min="4360" max="4608" width="9.33203125" style="92"/>
    <col min="4609" max="4609" width="3.83203125" style="92" customWidth="1"/>
    <col min="4610" max="4610" width="30" style="92" customWidth="1"/>
    <col min="4611" max="4611" width="11.1640625" style="92" customWidth="1"/>
    <col min="4612" max="4612" width="9.1640625" style="92" customWidth="1"/>
    <col min="4613" max="4613" width="11.1640625" style="92" customWidth="1"/>
    <col min="4614" max="4614" width="11.5" style="92" customWidth="1"/>
    <col min="4615" max="4615" width="40.5" style="92" customWidth="1"/>
    <col min="4616" max="4864" width="9.33203125" style="92"/>
    <col min="4865" max="4865" width="3.83203125" style="92" customWidth="1"/>
    <col min="4866" max="4866" width="30" style="92" customWidth="1"/>
    <col min="4867" max="4867" width="11.1640625" style="92" customWidth="1"/>
    <col min="4868" max="4868" width="9.1640625" style="92" customWidth="1"/>
    <col min="4869" max="4869" width="11.1640625" style="92" customWidth="1"/>
    <col min="4870" max="4870" width="11.5" style="92" customWidth="1"/>
    <col min="4871" max="4871" width="40.5" style="92" customWidth="1"/>
    <col min="4872" max="5120" width="9.33203125" style="92"/>
    <col min="5121" max="5121" width="3.83203125" style="92" customWidth="1"/>
    <col min="5122" max="5122" width="30" style="92" customWidth="1"/>
    <col min="5123" max="5123" width="11.1640625" style="92" customWidth="1"/>
    <col min="5124" max="5124" width="9.1640625" style="92" customWidth="1"/>
    <col min="5125" max="5125" width="11.1640625" style="92" customWidth="1"/>
    <col min="5126" max="5126" width="11.5" style="92" customWidth="1"/>
    <col min="5127" max="5127" width="40.5" style="92" customWidth="1"/>
    <col min="5128" max="5376" width="9.33203125" style="92"/>
    <col min="5377" max="5377" width="3.83203125" style="92" customWidth="1"/>
    <col min="5378" max="5378" width="30" style="92" customWidth="1"/>
    <col min="5379" max="5379" width="11.1640625" style="92" customWidth="1"/>
    <col min="5380" max="5380" width="9.1640625" style="92" customWidth="1"/>
    <col min="5381" max="5381" width="11.1640625" style="92" customWidth="1"/>
    <col min="5382" max="5382" width="11.5" style="92" customWidth="1"/>
    <col min="5383" max="5383" width="40.5" style="92" customWidth="1"/>
    <col min="5384" max="5632" width="9.33203125" style="92"/>
    <col min="5633" max="5633" width="3.83203125" style="92" customWidth="1"/>
    <col min="5634" max="5634" width="30" style="92" customWidth="1"/>
    <col min="5635" max="5635" width="11.1640625" style="92" customWidth="1"/>
    <col min="5636" max="5636" width="9.1640625" style="92" customWidth="1"/>
    <col min="5637" max="5637" width="11.1640625" style="92" customWidth="1"/>
    <col min="5638" max="5638" width="11.5" style="92" customWidth="1"/>
    <col min="5639" max="5639" width="40.5" style="92" customWidth="1"/>
    <col min="5640" max="5888" width="9.33203125" style="92"/>
    <col min="5889" max="5889" width="3.83203125" style="92" customWidth="1"/>
    <col min="5890" max="5890" width="30" style="92" customWidth="1"/>
    <col min="5891" max="5891" width="11.1640625" style="92" customWidth="1"/>
    <col min="5892" max="5892" width="9.1640625" style="92" customWidth="1"/>
    <col min="5893" max="5893" width="11.1640625" style="92" customWidth="1"/>
    <col min="5894" max="5894" width="11.5" style="92" customWidth="1"/>
    <col min="5895" max="5895" width="40.5" style="92" customWidth="1"/>
    <col min="5896" max="6144" width="9.33203125" style="92"/>
    <col min="6145" max="6145" width="3.83203125" style="92" customWidth="1"/>
    <col min="6146" max="6146" width="30" style="92" customWidth="1"/>
    <col min="6147" max="6147" width="11.1640625" style="92" customWidth="1"/>
    <col min="6148" max="6148" width="9.1640625" style="92" customWidth="1"/>
    <col min="6149" max="6149" width="11.1640625" style="92" customWidth="1"/>
    <col min="6150" max="6150" width="11.5" style="92" customWidth="1"/>
    <col min="6151" max="6151" width="40.5" style="92" customWidth="1"/>
    <col min="6152" max="6400" width="9.33203125" style="92"/>
    <col min="6401" max="6401" width="3.83203125" style="92" customWidth="1"/>
    <col min="6402" max="6402" width="30" style="92" customWidth="1"/>
    <col min="6403" max="6403" width="11.1640625" style="92" customWidth="1"/>
    <col min="6404" max="6404" width="9.1640625" style="92" customWidth="1"/>
    <col min="6405" max="6405" width="11.1640625" style="92" customWidth="1"/>
    <col min="6406" max="6406" width="11.5" style="92" customWidth="1"/>
    <col min="6407" max="6407" width="40.5" style="92" customWidth="1"/>
    <col min="6408" max="6656" width="9.33203125" style="92"/>
    <col min="6657" max="6657" width="3.83203125" style="92" customWidth="1"/>
    <col min="6658" max="6658" width="30" style="92" customWidth="1"/>
    <col min="6659" max="6659" width="11.1640625" style="92" customWidth="1"/>
    <col min="6660" max="6660" width="9.1640625" style="92" customWidth="1"/>
    <col min="6661" max="6661" width="11.1640625" style="92" customWidth="1"/>
    <col min="6662" max="6662" width="11.5" style="92" customWidth="1"/>
    <col min="6663" max="6663" width="40.5" style="92" customWidth="1"/>
    <col min="6664" max="6912" width="9.33203125" style="92"/>
    <col min="6913" max="6913" width="3.83203125" style="92" customWidth="1"/>
    <col min="6914" max="6914" width="30" style="92" customWidth="1"/>
    <col min="6915" max="6915" width="11.1640625" style="92" customWidth="1"/>
    <col min="6916" max="6916" width="9.1640625" style="92" customWidth="1"/>
    <col min="6917" max="6917" width="11.1640625" style="92" customWidth="1"/>
    <col min="6918" max="6918" width="11.5" style="92" customWidth="1"/>
    <col min="6919" max="6919" width="40.5" style="92" customWidth="1"/>
    <col min="6920" max="7168" width="9.33203125" style="92"/>
    <col min="7169" max="7169" width="3.83203125" style="92" customWidth="1"/>
    <col min="7170" max="7170" width="30" style="92" customWidth="1"/>
    <col min="7171" max="7171" width="11.1640625" style="92" customWidth="1"/>
    <col min="7172" max="7172" width="9.1640625" style="92" customWidth="1"/>
    <col min="7173" max="7173" width="11.1640625" style="92" customWidth="1"/>
    <col min="7174" max="7174" width="11.5" style="92" customWidth="1"/>
    <col min="7175" max="7175" width="40.5" style="92" customWidth="1"/>
    <col min="7176" max="7424" width="9.33203125" style="92"/>
    <col min="7425" max="7425" width="3.83203125" style="92" customWidth="1"/>
    <col min="7426" max="7426" width="30" style="92" customWidth="1"/>
    <col min="7427" max="7427" width="11.1640625" style="92" customWidth="1"/>
    <col min="7428" max="7428" width="9.1640625" style="92" customWidth="1"/>
    <col min="7429" max="7429" width="11.1640625" style="92" customWidth="1"/>
    <col min="7430" max="7430" width="11.5" style="92" customWidth="1"/>
    <col min="7431" max="7431" width="40.5" style="92" customWidth="1"/>
    <col min="7432" max="7680" width="9.33203125" style="92"/>
    <col min="7681" max="7681" width="3.83203125" style="92" customWidth="1"/>
    <col min="7682" max="7682" width="30" style="92" customWidth="1"/>
    <col min="7683" max="7683" width="11.1640625" style="92" customWidth="1"/>
    <col min="7684" max="7684" width="9.1640625" style="92" customWidth="1"/>
    <col min="7685" max="7685" width="11.1640625" style="92" customWidth="1"/>
    <col min="7686" max="7686" width="11.5" style="92" customWidth="1"/>
    <col min="7687" max="7687" width="40.5" style="92" customWidth="1"/>
    <col min="7688" max="7936" width="9.33203125" style="92"/>
    <col min="7937" max="7937" width="3.83203125" style="92" customWidth="1"/>
    <col min="7938" max="7938" width="30" style="92" customWidth="1"/>
    <col min="7939" max="7939" width="11.1640625" style="92" customWidth="1"/>
    <col min="7940" max="7940" width="9.1640625" style="92" customWidth="1"/>
    <col min="7941" max="7941" width="11.1640625" style="92" customWidth="1"/>
    <col min="7942" max="7942" width="11.5" style="92" customWidth="1"/>
    <col min="7943" max="7943" width="40.5" style="92" customWidth="1"/>
    <col min="7944" max="8192" width="9.33203125" style="92"/>
    <col min="8193" max="8193" width="3.83203125" style="92" customWidth="1"/>
    <col min="8194" max="8194" width="30" style="92" customWidth="1"/>
    <col min="8195" max="8195" width="11.1640625" style="92" customWidth="1"/>
    <col min="8196" max="8196" width="9.1640625" style="92" customWidth="1"/>
    <col min="8197" max="8197" width="11.1640625" style="92" customWidth="1"/>
    <col min="8198" max="8198" width="11.5" style="92" customWidth="1"/>
    <col min="8199" max="8199" width="40.5" style="92" customWidth="1"/>
    <col min="8200" max="8448" width="9.33203125" style="92"/>
    <col min="8449" max="8449" width="3.83203125" style="92" customWidth="1"/>
    <col min="8450" max="8450" width="30" style="92" customWidth="1"/>
    <col min="8451" max="8451" width="11.1640625" style="92" customWidth="1"/>
    <col min="8452" max="8452" width="9.1640625" style="92" customWidth="1"/>
    <col min="8453" max="8453" width="11.1640625" style="92" customWidth="1"/>
    <col min="8454" max="8454" width="11.5" style="92" customWidth="1"/>
    <col min="8455" max="8455" width="40.5" style="92" customWidth="1"/>
    <col min="8456" max="8704" width="9.33203125" style="92"/>
    <col min="8705" max="8705" width="3.83203125" style="92" customWidth="1"/>
    <col min="8706" max="8706" width="30" style="92" customWidth="1"/>
    <col min="8707" max="8707" width="11.1640625" style="92" customWidth="1"/>
    <col min="8708" max="8708" width="9.1640625" style="92" customWidth="1"/>
    <col min="8709" max="8709" width="11.1640625" style="92" customWidth="1"/>
    <col min="8710" max="8710" width="11.5" style="92" customWidth="1"/>
    <col min="8711" max="8711" width="40.5" style="92" customWidth="1"/>
    <col min="8712" max="8960" width="9.33203125" style="92"/>
    <col min="8961" max="8961" width="3.83203125" style="92" customWidth="1"/>
    <col min="8962" max="8962" width="30" style="92" customWidth="1"/>
    <col min="8963" max="8963" width="11.1640625" style="92" customWidth="1"/>
    <col min="8964" max="8964" width="9.1640625" style="92" customWidth="1"/>
    <col min="8965" max="8965" width="11.1640625" style="92" customWidth="1"/>
    <col min="8966" max="8966" width="11.5" style="92" customWidth="1"/>
    <col min="8967" max="8967" width="40.5" style="92" customWidth="1"/>
    <col min="8968" max="9216" width="9.33203125" style="92"/>
    <col min="9217" max="9217" width="3.83203125" style="92" customWidth="1"/>
    <col min="9218" max="9218" width="30" style="92" customWidth="1"/>
    <col min="9219" max="9219" width="11.1640625" style="92" customWidth="1"/>
    <col min="9220" max="9220" width="9.1640625" style="92" customWidth="1"/>
    <col min="9221" max="9221" width="11.1640625" style="92" customWidth="1"/>
    <col min="9222" max="9222" width="11.5" style="92" customWidth="1"/>
    <col min="9223" max="9223" width="40.5" style="92" customWidth="1"/>
    <col min="9224" max="9472" width="9.33203125" style="92"/>
    <col min="9473" max="9473" width="3.83203125" style="92" customWidth="1"/>
    <col min="9474" max="9474" width="30" style="92" customWidth="1"/>
    <col min="9475" max="9475" width="11.1640625" style="92" customWidth="1"/>
    <col min="9476" max="9476" width="9.1640625" style="92" customWidth="1"/>
    <col min="9477" max="9477" width="11.1640625" style="92" customWidth="1"/>
    <col min="9478" max="9478" width="11.5" style="92" customWidth="1"/>
    <col min="9479" max="9479" width="40.5" style="92" customWidth="1"/>
    <col min="9480" max="9728" width="9.33203125" style="92"/>
    <col min="9729" max="9729" width="3.83203125" style="92" customWidth="1"/>
    <col min="9730" max="9730" width="30" style="92" customWidth="1"/>
    <col min="9731" max="9731" width="11.1640625" style="92" customWidth="1"/>
    <col min="9732" max="9732" width="9.1640625" style="92" customWidth="1"/>
    <col min="9733" max="9733" width="11.1640625" style="92" customWidth="1"/>
    <col min="9734" max="9734" width="11.5" style="92" customWidth="1"/>
    <col min="9735" max="9735" width="40.5" style="92" customWidth="1"/>
    <col min="9736" max="9984" width="9.33203125" style="92"/>
    <col min="9985" max="9985" width="3.83203125" style="92" customWidth="1"/>
    <col min="9986" max="9986" width="30" style="92" customWidth="1"/>
    <col min="9987" max="9987" width="11.1640625" style="92" customWidth="1"/>
    <col min="9988" max="9988" width="9.1640625" style="92" customWidth="1"/>
    <col min="9989" max="9989" width="11.1640625" style="92" customWidth="1"/>
    <col min="9990" max="9990" width="11.5" style="92" customWidth="1"/>
    <col min="9991" max="9991" width="40.5" style="92" customWidth="1"/>
    <col min="9992" max="10240" width="9.33203125" style="92"/>
    <col min="10241" max="10241" width="3.83203125" style="92" customWidth="1"/>
    <col min="10242" max="10242" width="30" style="92" customWidth="1"/>
    <col min="10243" max="10243" width="11.1640625" style="92" customWidth="1"/>
    <col min="10244" max="10244" width="9.1640625" style="92" customWidth="1"/>
    <col min="10245" max="10245" width="11.1640625" style="92" customWidth="1"/>
    <col min="10246" max="10246" width="11.5" style="92" customWidth="1"/>
    <col min="10247" max="10247" width="40.5" style="92" customWidth="1"/>
    <col min="10248" max="10496" width="9.33203125" style="92"/>
    <col min="10497" max="10497" width="3.83203125" style="92" customWidth="1"/>
    <col min="10498" max="10498" width="30" style="92" customWidth="1"/>
    <col min="10499" max="10499" width="11.1640625" style="92" customWidth="1"/>
    <col min="10500" max="10500" width="9.1640625" style="92" customWidth="1"/>
    <col min="10501" max="10501" width="11.1640625" style="92" customWidth="1"/>
    <col min="10502" max="10502" width="11.5" style="92" customWidth="1"/>
    <col min="10503" max="10503" width="40.5" style="92" customWidth="1"/>
    <col min="10504" max="10752" width="9.33203125" style="92"/>
    <col min="10753" max="10753" width="3.83203125" style="92" customWidth="1"/>
    <col min="10754" max="10754" width="30" style="92" customWidth="1"/>
    <col min="10755" max="10755" width="11.1640625" style="92" customWidth="1"/>
    <col min="10756" max="10756" width="9.1640625" style="92" customWidth="1"/>
    <col min="10757" max="10757" width="11.1640625" style="92" customWidth="1"/>
    <col min="10758" max="10758" width="11.5" style="92" customWidth="1"/>
    <col min="10759" max="10759" width="40.5" style="92" customWidth="1"/>
    <col min="10760" max="11008" width="9.33203125" style="92"/>
    <col min="11009" max="11009" width="3.83203125" style="92" customWidth="1"/>
    <col min="11010" max="11010" width="30" style="92" customWidth="1"/>
    <col min="11011" max="11011" width="11.1640625" style="92" customWidth="1"/>
    <col min="11012" max="11012" width="9.1640625" style="92" customWidth="1"/>
    <col min="11013" max="11013" width="11.1640625" style="92" customWidth="1"/>
    <col min="11014" max="11014" width="11.5" style="92" customWidth="1"/>
    <col min="11015" max="11015" width="40.5" style="92" customWidth="1"/>
    <col min="11016" max="11264" width="9.33203125" style="92"/>
    <col min="11265" max="11265" width="3.83203125" style="92" customWidth="1"/>
    <col min="11266" max="11266" width="30" style="92" customWidth="1"/>
    <col min="11267" max="11267" width="11.1640625" style="92" customWidth="1"/>
    <col min="11268" max="11268" width="9.1640625" style="92" customWidth="1"/>
    <col min="11269" max="11269" width="11.1640625" style="92" customWidth="1"/>
    <col min="11270" max="11270" width="11.5" style="92" customWidth="1"/>
    <col min="11271" max="11271" width="40.5" style="92" customWidth="1"/>
    <col min="11272" max="11520" width="9.33203125" style="92"/>
    <col min="11521" max="11521" width="3.83203125" style="92" customWidth="1"/>
    <col min="11522" max="11522" width="30" style="92" customWidth="1"/>
    <col min="11523" max="11523" width="11.1640625" style="92" customWidth="1"/>
    <col min="11524" max="11524" width="9.1640625" style="92" customWidth="1"/>
    <col min="11525" max="11525" width="11.1640625" style="92" customWidth="1"/>
    <col min="11526" max="11526" width="11.5" style="92" customWidth="1"/>
    <col min="11527" max="11527" width="40.5" style="92" customWidth="1"/>
    <col min="11528" max="11776" width="9.33203125" style="92"/>
    <col min="11777" max="11777" width="3.83203125" style="92" customWidth="1"/>
    <col min="11778" max="11778" width="30" style="92" customWidth="1"/>
    <col min="11779" max="11779" width="11.1640625" style="92" customWidth="1"/>
    <col min="11780" max="11780" width="9.1640625" style="92" customWidth="1"/>
    <col min="11781" max="11781" width="11.1640625" style="92" customWidth="1"/>
    <col min="11782" max="11782" width="11.5" style="92" customWidth="1"/>
    <col min="11783" max="11783" width="40.5" style="92" customWidth="1"/>
    <col min="11784" max="12032" width="9.33203125" style="92"/>
    <col min="12033" max="12033" width="3.83203125" style="92" customWidth="1"/>
    <col min="12034" max="12034" width="30" style="92" customWidth="1"/>
    <col min="12035" max="12035" width="11.1640625" style="92" customWidth="1"/>
    <col min="12036" max="12036" width="9.1640625" style="92" customWidth="1"/>
    <col min="12037" max="12037" width="11.1640625" style="92" customWidth="1"/>
    <col min="12038" max="12038" width="11.5" style="92" customWidth="1"/>
    <col min="12039" max="12039" width="40.5" style="92" customWidth="1"/>
    <col min="12040" max="12288" width="9.33203125" style="92"/>
    <col min="12289" max="12289" width="3.83203125" style="92" customWidth="1"/>
    <col min="12290" max="12290" width="30" style="92" customWidth="1"/>
    <col min="12291" max="12291" width="11.1640625" style="92" customWidth="1"/>
    <col min="12292" max="12292" width="9.1640625" style="92" customWidth="1"/>
    <col min="12293" max="12293" width="11.1640625" style="92" customWidth="1"/>
    <col min="12294" max="12294" width="11.5" style="92" customWidth="1"/>
    <col min="12295" max="12295" width="40.5" style="92" customWidth="1"/>
    <col min="12296" max="12544" width="9.33203125" style="92"/>
    <col min="12545" max="12545" width="3.83203125" style="92" customWidth="1"/>
    <col min="12546" max="12546" width="30" style="92" customWidth="1"/>
    <col min="12547" max="12547" width="11.1640625" style="92" customWidth="1"/>
    <col min="12548" max="12548" width="9.1640625" style="92" customWidth="1"/>
    <col min="12549" max="12549" width="11.1640625" style="92" customWidth="1"/>
    <col min="12550" max="12550" width="11.5" style="92" customWidth="1"/>
    <col min="12551" max="12551" width="40.5" style="92" customWidth="1"/>
    <col min="12552" max="12800" width="9.33203125" style="92"/>
    <col min="12801" max="12801" width="3.83203125" style="92" customWidth="1"/>
    <col min="12802" max="12802" width="30" style="92" customWidth="1"/>
    <col min="12803" max="12803" width="11.1640625" style="92" customWidth="1"/>
    <col min="12804" max="12804" width="9.1640625" style="92" customWidth="1"/>
    <col min="12805" max="12805" width="11.1640625" style="92" customWidth="1"/>
    <col min="12806" max="12806" width="11.5" style="92" customWidth="1"/>
    <col min="12807" max="12807" width="40.5" style="92" customWidth="1"/>
    <col min="12808" max="13056" width="9.33203125" style="92"/>
    <col min="13057" max="13057" width="3.83203125" style="92" customWidth="1"/>
    <col min="13058" max="13058" width="30" style="92" customWidth="1"/>
    <col min="13059" max="13059" width="11.1640625" style="92" customWidth="1"/>
    <col min="13060" max="13060" width="9.1640625" style="92" customWidth="1"/>
    <col min="13061" max="13061" width="11.1640625" style="92" customWidth="1"/>
    <col min="13062" max="13062" width="11.5" style="92" customWidth="1"/>
    <col min="13063" max="13063" width="40.5" style="92" customWidth="1"/>
    <col min="13064" max="13312" width="9.33203125" style="92"/>
    <col min="13313" max="13313" width="3.83203125" style="92" customWidth="1"/>
    <col min="13314" max="13314" width="30" style="92" customWidth="1"/>
    <col min="13315" max="13315" width="11.1640625" style="92" customWidth="1"/>
    <col min="13316" max="13316" width="9.1640625" style="92" customWidth="1"/>
    <col min="13317" max="13317" width="11.1640625" style="92" customWidth="1"/>
    <col min="13318" max="13318" width="11.5" style="92" customWidth="1"/>
    <col min="13319" max="13319" width="40.5" style="92" customWidth="1"/>
    <col min="13320" max="13568" width="9.33203125" style="92"/>
    <col min="13569" max="13569" width="3.83203125" style="92" customWidth="1"/>
    <col min="13570" max="13570" width="30" style="92" customWidth="1"/>
    <col min="13571" max="13571" width="11.1640625" style="92" customWidth="1"/>
    <col min="13572" max="13572" width="9.1640625" style="92" customWidth="1"/>
    <col min="13573" max="13573" width="11.1640625" style="92" customWidth="1"/>
    <col min="13574" max="13574" width="11.5" style="92" customWidth="1"/>
    <col min="13575" max="13575" width="40.5" style="92" customWidth="1"/>
    <col min="13576" max="13824" width="9.33203125" style="92"/>
    <col min="13825" max="13825" width="3.83203125" style="92" customWidth="1"/>
    <col min="13826" max="13826" width="30" style="92" customWidth="1"/>
    <col min="13827" max="13827" width="11.1640625" style="92" customWidth="1"/>
    <col min="13828" max="13828" width="9.1640625" style="92" customWidth="1"/>
    <col min="13829" max="13829" width="11.1640625" style="92" customWidth="1"/>
    <col min="13830" max="13830" width="11.5" style="92" customWidth="1"/>
    <col min="13831" max="13831" width="40.5" style="92" customWidth="1"/>
    <col min="13832" max="14080" width="9.33203125" style="92"/>
    <col min="14081" max="14081" width="3.83203125" style="92" customWidth="1"/>
    <col min="14082" max="14082" width="30" style="92" customWidth="1"/>
    <col min="14083" max="14083" width="11.1640625" style="92" customWidth="1"/>
    <col min="14084" max="14084" width="9.1640625" style="92" customWidth="1"/>
    <col min="14085" max="14085" width="11.1640625" style="92" customWidth="1"/>
    <col min="14086" max="14086" width="11.5" style="92" customWidth="1"/>
    <col min="14087" max="14087" width="40.5" style="92" customWidth="1"/>
    <col min="14088" max="14336" width="9.33203125" style="92"/>
    <col min="14337" max="14337" width="3.83203125" style="92" customWidth="1"/>
    <col min="14338" max="14338" width="30" style="92" customWidth="1"/>
    <col min="14339" max="14339" width="11.1640625" style="92" customWidth="1"/>
    <col min="14340" max="14340" width="9.1640625" style="92" customWidth="1"/>
    <col min="14341" max="14341" width="11.1640625" style="92" customWidth="1"/>
    <col min="14342" max="14342" width="11.5" style="92" customWidth="1"/>
    <col min="14343" max="14343" width="40.5" style="92" customWidth="1"/>
    <col min="14344" max="14592" width="9.33203125" style="92"/>
    <col min="14593" max="14593" width="3.83203125" style="92" customWidth="1"/>
    <col min="14594" max="14594" width="30" style="92" customWidth="1"/>
    <col min="14595" max="14595" width="11.1640625" style="92" customWidth="1"/>
    <col min="14596" max="14596" width="9.1640625" style="92" customWidth="1"/>
    <col min="14597" max="14597" width="11.1640625" style="92" customWidth="1"/>
    <col min="14598" max="14598" width="11.5" style="92" customWidth="1"/>
    <col min="14599" max="14599" width="40.5" style="92" customWidth="1"/>
    <col min="14600" max="14848" width="9.33203125" style="92"/>
    <col min="14849" max="14849" width="3.83203125" style="92" customWidth="1"/>
    <col min="14850" max="14850" width="30" style="92" customWidth="1"/>
    <col min="14851" max="14851" width="11.1640625" style="92" customWidth="1"/>
    <col min="14852" max="14852" width="9.1640625" style="92" customWidth="1"/>
    <col min="14853" max="14853" width="11.1640625" style="92" customWidth="1"/>
    <col min="14854" max="14854" width="11.5" style="92" customWidth="1"/>
    <col min="14855" max="14855" width="40.5" style="92" customWidth="1"/>
    <col min="14856" max="15104" width="9.33203125" style="92"/>
    <col min="15105" max="15105" width="3.83203125" style="92" customWidth="1"/>
    <col min="15106" max="15106" width="30" style="92" customWidth="1"/>
    <col min="15107" max="15107" width="11.1640625" style="92" customWidth="1"/>
    <col min="15108" max="15108" width="9.1640625" style="92" customWidth="1"/>
    <col min="15109" max="15109" width="11.1640625" style="92" customWidth="1"/>
    <col min="15110" max="15110" width="11.5" style="92" customWidth="1"/>
    <col min="15111" max="15111" width="40.5" style="92" customWidth="1"/>
    <col min="15112" max="15360" width="9.33203125" style="92"/>
    <col min="15361" max="15361" width="3.83203125" style="92" customWidth="1"/>
    <col min="15362" max="15362" width="30" style="92" customWidth="1"/>
    <col min="15363" max="15363" width="11.1640625" style="92" customWidth="1"/>
    <col min="15364" max="15364" width="9.1640625" style="92" customWidth="1"/>
    <col min="15365" max="15365" width="11.1640625" style="92" customWidth="1"/>
    <col min="15366" max="15366" width="11.5" style="92" customWidth="1"/>
    <col min="15367" max="15367" width="40.5" style="92" customWidth="1"/>
    <col min="15368" max="15616" width="9.33203125" style="92"/>
    <col min="15617" max="15617" width="3.83203125" style="92" customWidth="1"/>
    <col min="15618" max="15618" width="30" style="92" customWidth="1"/>
    <col min="15619" max="15619" width="11.1640625" style="92" customWidth="1"/>
    <col min="15620" max="15620" width="9.1640625" style="92" customWidth="1"/>
    <col min="15621" max="15621" width="11.1640625" style="92" customWidth="1"/>
    <col min="15622" max="15622" width="11.5" style="92" customWidth="1"/>
    <col min="15623" max="15623" width="40.5" style="92" customWidth="1"/>
    <col min="15624" max="15872" width="9.33203125" style="92"/>
    <col min="15873" max="15873" width="3.83203125" style="92" customWidth="1"/>
    <col min="15874" max="15874" width="30" style="92" customWidth="1"/>
    <col min="15875" max="15875" width="11.1640625" style="92" customWidth="1"/>
    <col min="15876" max="15876" width="9.1640625" style="92" customWidth="1"/>
    <col min="15877" max="15877" width="11.1640625" style="92" customWidth="1"/>
    <col min="15878" max="15878" width="11.5" style="92" customWidth="1"/>
    <col min="15879" max="15879" width="40.5" style="92" customWidth="1"/>
    <col min="15880" max="16128" width="9.33203125" style="92"/>
    <col min="16129" max="16129" width="3.83203125" style="92" customWidth="1"/>
    <col min="16130" max="16130" width="30" style="92" customWidth="1"/>
    <col min="16131" max="16131" width="11.1640625" style="92" customWidth="1"/>
    <col min="16132" max="16132" width="9.1640625" style="92" customWidth="1"/>
    <col min="16133" max="16133" width="11.1640625" style="92" customWidth="1"/>
    <col min="16134" max="16134" width="11.5" style="92" customWidth="1"/>
    <col min="16135" max="16135" width="40.5" style="92" customWidth="1"/>
    <col min="16136" max="16384" width="9.33203125" style="92"/>
  </cols>
  <sheetData>
    <row r="1" spans="1:7" s="268" customFormat="1" ht="22.15" customHeight="1" thickBot="1">
      <c r="A1" s="1907" t="s">
        <v>532</v>
      </c>
      <c r="B1" s="1907"/>
      <c r="C1" s="1907"/>
      <c r="D1" s="1907"/>
      <c r="E1" s="1907"/>
      <c r="F1" s="1907"/>
      <c r="G1" s="263"/>
    </row>
    <row r="2" spans="1:7" ht="46.5" customHeight="1" thickBot="1">
      <c r="A2" s="390" t="s">
        <v>1</v>
      </c>
      <c r="B2" s="391" t="s">
        <v>365</v>
      </c>
      <c r="C2" s="392" t="s">
        <v>361</v>
      </c>
      <c r="D2" s="393" t="s">
        <v>362</v>
      </c>
      <c r="E2" s="393" t="s">
        <v>535</v>
      </c>
      <c r="F2" s="394" t="s">
        <v>363</v>
      </c>
      <c r="G2" s="395" t="s">
        <v>364</v>
      </c>
    </row>
    <row r="3" spans="1:7" ht="19.899999999999999" customHeight="1">
      <c r="A3" s="396">
        <v>1</v>
      </c>
      <c r="B3" s="397" t="s">
        <v>1678</v>
      </c>
      <c r="C3" s="398">
        <v>12</v>
      </c>
      <c r="D3" s="400">
        <v>1</v>
      </c>
      <c r="E3" s="400">
        <v>1</v>
      </c>
      <c r="F3" s="411">
        <v>36</v>
      </c>
      <c r="G3" s="397" t="s">
        <v>1301</v>
      </c>
    </row>
    <row r="4" spans="1:7" ht="19.899999999999999" customHeight="1">
      <c r="A4" s="403">
        <v>2</v>
      </c>
      <c r="B4" s="402" t="s">
        <v>1678</v>
      </c>
      <c r="C4" s="404">
        <v>12</v>
      </c>
      <c r="D4" s="399">
        <v>1</v>
      </c>
      <c r="E4" s="399">
        <v>1</v>
      </c>
      <c r="F4" s="401">
        <v>36</v>
      </c>
      <c r="G4" s="402" t="s">
        <v>1303</v>
      </c>
    </row>
    <row r="5" spans="1:7" ht="19.899999999999999" customHeight="1">
      <c r="A5" s="403">
        <v>3</v>
      </c>
      <c r="B5" s="402" t="s">
        <v>2271</v>
      </c>
      <c r="C5" s="404">
        <v>10</v>
      </c>
      <c r="D5" s="399">
        <v>1</v>
      </c>
      <c r="E5" s="399">
        <v>1</v>
      </c>
      <c r="F5" s="401">
        <v>36</v>
      </c>
      <c r="G5" s="402" t="s">
        <v>1294</v>
      </c>
    </row>
    <row r="6" spans="1:7" ht="19.899999999999999" customHeight="1">
      <c r="A6" s="403">
        <v>4</v>
      </c>
      <c r="B6" s="402" t="s">
        <v>1678</v>
      </c>
      <c r="C6" s="404">
        <v>12</v>
      </c>
      <c r="D6" s="399">
        <v>1</v>
      </c>
      <c r="E6" s="399">
        <v>1</v>
      </c>
      <c r="F6" s="401">
        <v>36</v>
      </c>
      <c r="G6" s="402" t="s">
        <v>1295</v>
      </c>
    </row>
    <row r="7" spans="1:7" ht="19.899999999999999" customHeight="1">
      <c r="A7" s="403"/>
      <c r="B7" s="402"/>
      <c r="C7" s="404"/>
      <c r="D7" s="399"/>
      <c r="E7" s="399"/>
      <c r="F7" s="401"/>
      <c r="G7" s="402"/>
    </row>
    <row r="8" spans="1:7" ht="19.899999999999999" customHeight="1">
      <c r="A8" s="403"/>
      <c r="B8" s="402"/>
      <c r="C8" s="404"/>
      <c r="D8" s="399"/>
      <c r="E8" s="399"/>
      <c r="F8" s="401"/>
      <c r="G8" s="402"/>
    </row>
    <row r="9" spans="1:7" ht="19.899999999999999" customHeight="1">
      <c r="A9" s="403"/>
      <c r="B9" s="402"/>
      <c r="C9" s="404"/>
      <c r="D9" s="399"/>
      <c r="E9" s="399"/>
      <c r="F9" s="401"/>
      <c r="G9" s="402"/>
    </row>
    <row r="10" spans="1:7" ht="19.899999999999999" customHeight="1">
      <c r="A10" s="403"/>
      <c r="B10" s="402"/>
      <c r="C10" s="404"/>
      <c r="D10" s="399"/>
      <c r="E10" s="399"/>
      <c r="F10" s="401"/>
      <c r="G10" s="402"/>
    </row>
    <row r="11" spans="1:7" ht="19.899999999999999" customHeight="1" thickBot="1">
      <c r="A11" s="413"/>
      <c r="B11" s="414"/>
      <c r="C11" s="405"/>
      <c r="D11" s="406"/>
      <c r="E11" s="406"/>
      <c r="F11" s="407"/>
      <c r="G11" s="408"/>
    </row>
    <row r="12" spans="1:7" ht="19.899999999999999" customHeight="1" thickBot="1">
      <c r="A12" s="1914" t="s">
        <v>210</v>
      </c>
      <c r="B12" s="1915"/>
      <c r="C12" s="655">
        <f>SUM(C3:C11)</f>
        <v>46</v>
      </c>
      <c r="D12" s="655">
        <f>SUM(D3:D11)</f>
        <v>4</v>
      </c>
      <c r="E12" s="655">
        <f>SUM(E3:E11)</f>
        <v>4</v>
      </c>
      <c r="F12" s="655">
        <f>SUM(F3:F11)</f>
        <v>144</v>
      </c>
      <c r="G12" s="409" t="s">
        <v>0</v>
      </c>
    </row>
    <row r="13" spans="1:7" ht="25.5" customHeight="1" thickBot="1">
      <c r="A13" s="1910" t="s">
        <v>533</v>
      </c>
      <c r="B13" s="1910"/>
      <c r="C13" s="1910"/>
      <c r="D13" s="1910"/>
      <c r="E13" s="1910"/>
      <c r="F13" s="1910"/>
      <c r="G13" s="410"/>
    </row>
    <row r="14" spans="1:7" ht="23.25" customHeight="1" thickBot="1">
      <c r="A14" s="390" t="s">
        <v>1</v>
      </c>
      <c r="B14" s="432" t="s">
        <v>365</v>
      </c>
      <c r="C14" s="452" t="s">
        <v>361</v>
      </c>
      <c r="D14" s="439" t="s">
        <v>362</v>
      </c>
      <c r="E14" s="439" t="s">
        <v>535</v>
      </c>
      <c r="F14" s="453" t="s">
        <v>363</v>
      </c>
      <c r="G14" s="437" t="s">
        <v>364</v>
      </c>
    </row>
    <row r="15" spans="1:7" ht="20.25" customHeight="1">
      <c r="A15" s="396">
        <v>1</v>
      </c>
      <c r="B15" s="402" t="s">
        <v>1794</v>
      </c>
      <c r="C15" s="404">
        <v>10</v>
      </c>
      <c r="D15" s="399">
        <v>1</v>
      </c>
      <c r="E15" s="399">
        <v>1</v>
      </c>
      <c r="F15" s="440">
        <v>36</v>
      </c>
      <c r="G15" s="402" t="s">
        <v>1304</v>
      </c>
    </row>
    <row r="16" spans="1:7" ht="19.5" customHeight="1">
      <c r="A16" s="403">
        <v>2</v>
      </c>
      <c r="B16" s="402" t="s">
        <v>2133</v>
      </c>
      <c r="C16" s="404">
        <v>10</v>
      </c>
      <c r="D16" s="399">
        <v>1</v>
      </c>
      <c r="E16" s="399">
        <v>1</v>
      </c>
      <c r="F16" s="401">
        <v>36</v>
      </c>
      <c r="G16" s="402" t="s">
        <v>821</v>
      </c>
    </row>
    <row r="17" spans="1:13" s="267" customFormat="1" ht="18" customHeight="1">
      <c r="A17" s="403">
        <v>3</v>
      </c>
      <c r="B17" s="402" t="s">
        <v>2134</v>
      </c>
      <c r="C17" s="404">
        <v>10</v>
      </c>
      <c r="D17" s="399">
        <v>1</v>
      </c>
      <c r="E17" s="399">
        <v>1</v>
      </c>
      <c r="F17" s="401">
        <v>36</v>
      </c>
      <c r="G17" s="402" t="s">
        <v>1285</v>
      </c>
    </row>
    <row r="18" spans="1:13" ht="15.75" customHeight="1">
      <c r="A18" s="403">
        <v>4</v>
      </c>
      <c r="B18" s="402" t="s">
        <v>2136</v>
      </c>
      <c r="C18" s="404">
        <v>10</v>
      </c>
      <c r="D18" s="399">
        <v>1</v>
      </c>
      <c r="E18" s="399">
        <v>1</v>
      </c>
      <c r="F18" s="401">
        <v>36</v>
      </c>
      <c r="G18" s="402" t="s">
        <v>806</v>
      </c>
    </row>
    <row r="19" spans="1:13" ht="19.899999999999999" customHeight="1">
      <c r="A19" s="403"/>
      <c r="B19" s="402"/>
      <c r="C19" s="404"/>
      <c r="D19" s="399"/>
      <c r="E19" s="399"/>
      <c r="F19" s="401"/>
      <c r="G19" s="402"/>
    </row>
    <row r="20" spans="1:13" ht="19.899999999999999" customHeight="1" thickBot="1">
      <c r="A20" s="403"/>
      <c r="B20" s="402"/>
      <c r="C20" s="404"/>
      <c r="D20" s="399"/>
      <c r="E20" s="399"/>
      <c r="F20" s="401"/>
      <c r="G20" s="402"/>
    </row>
    <row r="21" spans="1:13" ht="19.899999999999999" customHeight="1" thickBot="1">
      <c r="A21" s="1912" t="s">
        <v>210</v>
      </c>
      <c r="B21" s="1913"/>
      <c r="C21" s="656">
        <f>SUM(C15:C20)</f>
        <v>40</v>
      </c>
      <c r="D21" s="657">
        <f>SUM(D15:D18)</f>
        <v>4</v>
      </c>
      <c r="E21" s="657">
        <f>SUM(E15:E18)</f>
        <v>4</v>
      </c>
      <c r="F21" s="657">
        <f>SUM(F15:F18)</f>
        <v>144</v>
      </c>
      <c r="G21" s="409" t="s">
        <v>0</v>
      </c>
    </row>
    <row r="22" spans="1:13" ht="24.75" customHeight="1" thickBot="1">
      <c r="A22" s="1910" t="s">
        <v>534</v>
      </c>
      <c r="B22" s="1910"/>
      <c r="C22" s="1910"/>
      <c r="D22" s="1910"/>
      <c r="E22" s="1910"/>
      <c r="F22" s="1910"/>
      <c r="G22" s="410"/>
    </row>
    <row r="23" spans="1:13" ht="24" customHeight="1" thickBot="1">
      <c r="A23" s="390" t="s">
        <v>1</v>
      </c>
      <c r="B23" s="432" t="s">
        <v>365</v>
      </c>
      <c r="C23" s="452" t="s">
        <v>361</v>
      </c>
      <c r="D23" s="439" t="s">
        <v>362</v>
      </c>
      <c r="E23" s="439" t="s">
        <v>535</v>
      </c>
      <c r="F23" s="453" t="s">
        <v>363</v>
      </c>
      <c r="G23" s="437" t="s">
        <v>364</v>
      </c>
    </row>
    <row r="24" spans="1:13" ht="38.25" customHeight="1">
      <c r="A24" s="396">
        <v>1</v>
      </c>
      <c r="B24" s="402" t="s">
        <v>1669</v>
      </c>
      <c r="C24" s="404">
        <v>10</v>
      </c>
      <c r="D24" s="399">
        <v>1</v>
      </c>
      <c r="E24" s="399">
        <v>1</v>
      </c>
      <c r="F24" s="401">
        <v>36</v>
      </c>
      <c r="G24" s="402" t="s">
        <v>808</v>
      </c>
    </row>
    <row r="25" spans="1:13" ht="19.899999999999999" customHeight="1">
      <c r="A25" s="403">
        <v>2</v>
      </c>
      <c r="B25" s="402" t="s">
        <v>1670</v>
      </c>
      <c r="C25" s="404">
        <v>10</v>
      </c>
      <c r="D25" s="399">
        <v>1</v>
      </c>
      <c r="E25" s="399">
        <v>1</v>
      </c>
      <c r="F25" s="401">
        <v>36</v>
      </c>
      <c r="G25" s="402" t="s">
        <v>788</v>
      </c>
      <c r="K25" s="222"/>
      <c r="L25" s="222"/>
      <c r="M25" s="222"/>
    </row>
    <row r="26" spans="1:13" ht="19.899999999999999" customHeight="1">
      <c r="A26" s="403">
        <v>3</v>
      </c>
      <c r="B26" s="402" t="s">
        <v>1671</v>
      </c>
      <c r="C26" s="404">
        <v>10</v>
      </c>
      <c r="D26" s="399">
        <v>1</v>
      </c>
      <c r="E26" s="399">
        <v>1</v>
      </c>
      <c r="F26" s="401">
        <v>36</v>
      </c>
      <c r="G26" s="402" t="s">
        <v>831</v>
      </c>
    </row>
    <row r="27" spans="1:13" ht="19.899999999999999" customHeight="1">
      <c r="A27" s="403">
        <v>4</v>
      </c>
      <c r="B27" s="387" t="s">
        <v>1673</v>
      </c>
      <c r="C27" s="404">
        <v>10</v>
      </c>
      <c r="D27" s="399">
        <v>1</v>
      </c>
      <c r="E27" s="399">
        <v>1</v>
      </c>
      <c r="F27" s="401">
        <v>36</v>
      </c>
      <c r="G27" s="402" t="s">
        <v>860</v>
      </c>
    </row>
    <row r="28" spans="1:13" ht="17.25" customHeight="1">
      <c r="A28" s="403">
        <v>5</v>
      </c>
      <c r="B28" s="402" t="s">
        <v>1672</v>
      </c>
      <c r="C28" s="404">
        <v>10</v>
      </c>
      <c r="D28" s="399">
        <v>1</v>
      </c>
      <c r="E28" s="399">
        <v>1</v>
      </c>
      <c r="F28" s="401">
        <v>36</v>
      </c>
      <c r="G28" s="402" t="s">
        <v>1350</v>
      </c>
    </row>
    <row r="29" spans="1:13" ht="15.75" customHeight="1">
      <c r="A29" s="403">
        <v>6</v>
      </c>
      <c r="B29" s="402" t="s">
        <v>1788</v>
      </c>
      <c r="C29" s="404">
        <v>10</v>
      </c>
      <c r="D29" s="399">
        <v>1</v>
      </c>
      <c r="E29" s="399">
        <v>1</v>
      </c>
      <c r="F29" s="401">
        <v>36</v>
      </c>
      <c r="G29" s="402" t="s">
        <v>1288</v>
      </c>
    </row>
    <row r="30" spans="1:13" s="267" customFormat="1" ht="22.15" customHeight="1">
      <c r="A30" s="403">
        <v>7</v>
      </c>
      <c r="B30" s="402" t="s">
        <v>1788</v>
      </c>
      <c r="C30" s="404">
        <v>10</v>
      </c>
      <c r="D30" s="399">
        <v>1</v>
      </c>
      <c r="E30" s="399">
        <v>1</v>
      </c>
      <c r="F30" s="401">
        <v>36</v>
      </c>
      <c r="G30" s="402" t="s">
        <v>793</v>
      </c>
    </row>
    <row r="31" spans="1:13" ht="15.75" customHeight="1">
      <c r="A31" s="403">
        <v>8</v>
      </c>
      <c r="B31" s="402" t="s">
        <v>1788</v>
      </c>
      <c r="C31" s="404">
        <v>10</v>
      </c>
      <c r="D31" s="399">
        <v>1</v>
      </c>
      <c r="E31" s="399">
        <v>1</v>
      </c>
      <c r="F31" s="401">
        <v>36</v>
      </c>
      <c r="G31" s="402" t="s">
        <v>1151</v>
      </c>
    </row>
    <row r="32" spans="1:13" ht="16.5" customHeight="1">
      <c r="A32" s="403">
        <v>9</v>
      </c>
      <c r="B32" s="402" t="s">
        <v>1674</v>
      </c>
      <c r="C32" s="404">
        <v>10</v>
      </c>
      <c r="D32" s="399">
        <v>1</v>
      </c>
      <c r="E32" s="399">
        <v>1</v>
      </c>
      <c r="F32" s="401">
        <v>36</v>
      </c>
      <c r="G32" s="402" t="s">
        <v>1148</v>
      </c>
    </row>
    <row r="33" spans="1:19" ht="17.25" customHeight="1">
      <c r="A33" s="403">
        <v>10</v>
      </c>
      <c r="B33" s="402" t="s">
        <v>1675</v>
      </c>
      <c r="C33" s="404">
        <v>10</v>
      </c>
      <c r="D33" s="399">
        <v>1</v>
      </c>
      <c r="E33" s="399">
        <v>1</v>
      </c>
      <c r="F33" s="401">
        <v>36</v>
      </c>
      <c r="G33" s="402" t="s">
        <v>1244</v>
      </c>
    </row>
    <row r="34" spans="1:19" ht="19.899999999999999" customHeight="1">
      <c r="A34" s="403">
        <v>11</v>
      </c>
      <c r="B34" s="402" t="s">
        <v>1676</v>
      </c>
      <c r="C34" s="404">
        <v>10</v>
      </c>
      <c r="D34" s="399">
        <v>1</v>
      </c>
      <c r="E34" s="399">
        <v>1</v>
      </c>
      <c r="F34" s="401">
        <v>36</v>
      </c>
      <c r="G34" s="402" t="s">
        <v>1283</v>
      </c>
    </row>
    <row r="35" spans="1:19" ht="16.5" customHeight="1">
      <c r="A35" s="403">
        <v>12</v>
      </c>
      <c r="B35" s="402" t="s">
        <v>1822</v>
      </c>
      <c r="C35" s="404">
        <v>10</v>
      </c>
      <c r="D35" s="399">
        <v>1</v>
      </c>
      <c r="E35" s="399">
        <v>1</v>
      </c>
      <c r="F35" s="401">
        <v>36</v>
      </c>
      <c r="G35" s="402" t="s">
        <v>858</v>
      </c>
    </row>
    <row r="36" spans="1:19" ht="16.5" customHeight="1">
      <c r="A36" s="403">
        <v>13</v>
      </c>
      <c r="B36" s="402" t="s">
        <v>2272</v>
      </c>
      <c r="C36" s="404">
        <v>10</v>
      </c>
      <c r="D36" s="399">
        <v>1</v>
      </c>
      <c r="E36" s="399">
        <v>1</v>
      </c>
      <c r="F36" s="401">
        <v>36</v>
      </c>
      <c r="G36" s="402" t="s">
        <v>1279</v>
      </c>
    </row>
    <row r="37" spans="1:19" ht="16.5" customHeight="1" thickBot="1">
      <c r="A37" s="403"/>
      <c r="B37" s="387"/>
      <c r="C37" s="404"/>
      <c r="D37" s="399"/>
      <c r="E37" s="399"/>
      <c r="F37" s="401"/>
      <c r="G37" s="402"/>
    </row>
    <row r="38" spans="1:19" ht="28.5" customHeight="1" thickBot="1">
      <c r="A38" s="1912" t="s">
        <v>210</v>
      </c>
      <c r="B38" s="1913"/>
      <c r="C38" s="656">
        <f>SUM(C24:C37)</f>
        <v>130</v>
      </c>
      <c r="D38" s="656">
        <f>SUM(D24:D37)</f>
        <v>13</v>
      </c>
      <c r="E38" s="656">
        <f>SUM(E24:E37)</f>
        <v>13</v>
      </c>
      <c r="F38" s="656">
        <f>SUM(F24:F37)</f>
        <v>468</v>
      </c>
      <c r="G38" s="409" t="s">
        <v>0</v>
      </c>
      <c r="R38" s="222"/>
      <c r="S38" s="222"/>
    </row>
    <row r="39" spans="1:19" ht="27.75" customHeight="1" thickBot="1">
      <c r="A39" s="1910" t="s">
        <v>536</v>
      </c>
      <c r="B39" s="1910"/>
      <c r="C39" s="1910"/>
      <c r="D39" s="1910"/>
      <c r="E39" s="1910"/>
      <c r="F39" s="1910"/>
      <c r="G39" s="410"/>
      <c r="R39" s="222"/>
      <c r="S39" s="222"/>
    </row>
    <row r="40" spans="1:19" ht="17.25" customHeight="1" thickBot="1">
      <c r="A40" s="438" t="s">
        <v>1</v>
      </c>
      <c r="B40" s="432" t="s">
        <v>365</v>
      </c>
      <c r="C40" s="452" t="s">
        <v>361</v>
      </c>
      <c r="D40" s="439" t="s">
        <v>362</v>
      </c>
      <c r="E40" s="439" t="s">
        <v>535</v>
      </c>
      <c r="F40" s="453" t="s">
        <v>363</v>
      </c>
      <c r="G40" s="437" t="s">
        <v>364</v>
      </c>
      <c r="R40" s="222"/>
      <c r="S40" s="222"/>
    </row>
    <row r="41" spans="1:19" ht="39" customHeight="1">
      <c r="A41" s="403">
        <v>1</v>
      </c>
      <c r="B41" s="402" t="s">
        <v>1185</v>
      </c>
      <c r="C41" s="404">
        <v>12</v>
      </c>
      <c r="D41" s="399">
        <v>1</v>
      </c>
      <c r="E41" s="399">
        <v>1</v>
      </c>
      <c r="F41" s="401">
        <v>36</v>
      </c>
      <c r="G41" s="402" t="s">
        <v>800</v>
      </c>
      <c r="R41" s="222"/>
      <c r="S41" s="222"/>
    </row>
    <row r="42" spans="1:19" ht="17.25" customHeight="1">
      <c r="A42" s="403">
        <v>2</v>
      </c>
      <c r="B42" s="402" t="s">
        <v>1186</v>
      </c>
      <c r="C42" s="404">
        <v>12</v>
      </c>
      <c r="D42" s="399">
        <v>1</v>
      </c>
      <c r="E42" s="399">
        <v>1</v>
      </c>
      <c r="F42" s="401">
        <v>36</v>
      </c>
      <c r="G42" s="402" t="s">
        <v>812</v>
      </c>
      <c r="R42" s="222"/>
      <c r="S42" s="222"/>
    </row>
    <row r="43" spans="1:19" ht="15.75" customHeight="1">
      <c r="A43" s="403">
        <v>3</v>
      </c>
      <c r="B43" s="423" t="s">
        <v>1187</v>
      </c>
      <c r="C43" s="434">
        <v>12</v>
      </c>
      <c r="D43" s="412">
        <v>1</v>
      </c>
      <c r="E43" s="412">
        <v>1</v>
      </c>
      <c r="F43" s="422">
        <v>36</v>
      </c>
      <c r="G43" s="423" t="s">
        <v>1153</v>
      </c>
    </row>
    <row r="44" spans="1:19" ht="15" customHeight="1">
      <c r="A44" s="403">
        <v>4</v>
      </c>
      <c r="B44" s="402" t="s">
        <v>1188</v>
      </c>
      <c r="C44" s="404">
        <v>12</v>
      </c>
      <c r="D44" s="399">
        <v>1</v>
      </c>
      <c r="E44" s="399">
        <v>1</v>
      </c>
      <c r="F44" s="401">
        <v>36</v>
      </c>
      <c r="G44" s="402" t="s">
        <v>1189</v>
      </c>
    </row>
    <row r="45" spans="1:19" ht="15.75" customHeight="1">
      <c r="A45" s="403">
        <v>5</v>
      </c>
      <c r="B45" s="402" t="s">
        <v>1190</v>
      </c>
      <c r="C45" s="404">
        <v>12</v>
      </c>
      <c r="D45" s="399">
        <v>1</v>
      </c>
      <c r="E45" s="399">
        <v>1</v>
      </c>
      <c r="F45" s="401">
        <v>36</v>
      </c>
      <c r="G45" s="402" t="s">
        <v>1189</v>
      </c>
      <c r="Q45" s="222"/>
    </row>
    <row r="46" spans="1:19" ht="16.5" customHeight="1">
      <c r="A46" s="403"/>
      <c r="B46" s="402"/>
      <c r="C46" s="404"/>
      <c r="D46" s="399"/>
      <c r="E46" s="399"/>
      <c r="F46" s="401"/>
      <c r="G46" s="402"/>
      <c r="Q46" s="222"/>
    </row>
    <row r="47" spans="1:19" ht="15.75" customHeight="1">
      <c r="A47" s="403"/>
      <c r="B47" s="402"/>
      <c r="C47" s="404"/>
      <c r="D47" s="399"/>
      <c r="E47" s="399"/>
      <c r="F47" s="401"/>
      <c r="G47" s="402"/>
    </row>
    <row r="48" spans="1:19" ht="15" customHeight="1" thickBot="1">
      <c r="A48" s="403"/>
      <c r="B48" s="402"/>
      <c r="C48" s="404"/>
      <c r="D48" s="399"/>
      <c r="E48" s="399"/>
      <c r="F48" s="401"/>
      <c r="G48" s="402"/>
    </row>
    <row r="49" spans="1:7" ht="14.25" customHeight="1" thickBot="1">
      <c r="A49" s="1912" t="s">
        <v>210</v>
      </c>
      <c r="B49" s="1913"/>
      <c r="C49" s="656">
        <f>SUM(C41:C48)</f>
        <v>60</v>
      </c>
      <c r="D49" s="656">
        <f t="shared" ref="D49:F49" si="0">SUM(D41:D48)</f>
        <v>5</v>
      </c>
      <c r="E49" s="656">
        <f t="shared" si="0"/>
        <v>5</v>
      </c>
      <c r="F49" s="656">
        <f t="shared" si="0"/>
        <v>180</v>
      </c>
      <c r="G49" s="409" t="s">
        <v>0</v>
      </c>
    </row>
    <row r="50" spans="1:7" ht="16.5" customHeight="1"/>
  </sheetData>
  <mergeCells count="8">
    <mergeCell ref="A39:F39"/>
    <mergeCell ref="A49:B49"/>
    <mergeCell ref="A38:B38"/>
    <mergeCell ref="A1:F1"/>
    <mergeCell ref="A12:B12"/>
    <mergeCell ref="A13:F13"/>
    <mergeCell ref="A21:B21"/>
    <mergeCell ref="A22:F22"/>
  </mergeCells>
  <printOptions horizontalCentered="1"/>
  <pageMargins left="0.5" right="0.5" top="0.5" bottom="0.5" header="0.25" footer="0.2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O18"/>
  <sheetViews>
    <sheetView showZeros="0" topLeftCell="A13" workbookViewId="0">
      <selection activeCell="P19" sqref="P19"/>
    </sheetView>
  </sheetViews>
  <sheetFormatPr defaultRowHeight="12.75"/>
  <cols>
    <col min="1" max="1" width="4.6640625" style="92" customWidth="1"/>
    <col min="2" max="2" width="5.33203125" style="92" customWidth="1"/>
    <col min="3" max="5" width="9.33203125" style="92"/>
    <col min="6" max="6" width="5.5" style="92" customWidth="1"/>
    <col min="7" max="7" width="5" style="92" customWidth="1"/>
    <col min="8" max="8" width="6.1640625" style="92" customWidth="1"/>
    <col min="9" max="9" width="6" style="92" customWidth="1"/>
    <col min="10" max="10" width="5" style="92" customWidth="1"/>
    <col min="11" max="11" width="4.6640625" style="92" customWidth="1"/>
    <col min="12" max="12" width="5.33203125" style="92" customWidth="1"/>
    <col min="13" max="13" width="6.83203125" style="92" customWidth="1"/>
    <col min="14" max="14" width="7.1640625" style="92" customWidth="1"/>
    <col min="15" max="15" width="13.5" style="92" customWidth="1"/>
    <col min="16" max="256" width="9.33203125" style="92"/>
    <col min="257" max="257" width="4.6640625" style="92" customWidth="1"/>
    <col min="258" max="258" width="5.33203125" style="92" customWidth="1"/>
    <col min="259" max="261" width="9.33203125" style="92"/>
    <col min="262" max="262" width="5.5" style="92" customWidth="1"/>
    <col min="263" max="263" width="5" style="92" customWidth="1"/>
    <col min="264" max="264" width="6.1640625" style="92" customWidth="1"/>
    <col min="265" max="265" width="6" style="92" customWidth="1"/>
    <col min="266" max="266" width="5" style="92" customWidth="1"/>
    <col min="267" max="267" width="4.6640625" style="92" customWidth="1"/>
    <col min="268" max="268" width="5.33203125" style="92" customWidth="1"/>
    <col min="269" max="269" width="6.83203125" style="92" customWidth="1"/>
    <col min="270" max="270" width="7.1640625" style="92" customWidth="1"/>
    <col min="271" max="271" width="13.5" style="92" customWidth="1"/>
    <col min="272" max="512" width="9.33203125" style="92"/>
    <col min="513" max="513" width="4.6640625" style="92" customWidth="1"/>
    <col min="514" max="514" width="5.33203125" style="92" customWidth="1"/>
    <col min="515" max="517" width="9.33203125" style="92"/>
    <col min="518" max="518" width="5.5" style="92" customWidth="1"/>
    <col min="519" max="519" width="5" style="92" customWidth="1"/>
    <col min="520" max="520" width="6.1640625" style="92" customWidth="1"/>
    <col min="521" max="521" width="6" style="92" customWidth="1"/>
    <col min="522" max="522" width="5" style="92" customWidth="1"/>
    <col min="523" max="523" width="4.6640625" style="92" customWidth="1"/>
    <col min="524" max="524" width="5.33203125" style="92" customWidth="1"/>
    <col min="525" max="525" width="6.83203125" style="92" customWidth="1"/>
    <col min="526" max="526" width="7.1640625" style="92" customWidth="1"/>
    <col min="527" max="527" width="13.5" style="92" customWidth="1"/>
    <col min="528" max="768" width="9.33203125" style="92"/>
    <col min="769" max="769" width="4.6640625" style="92" customWidth="1"/>
    <col min="770" max="770" width="5.33203125" style="92" customWidth="1"/>
    <col min="771" max="773" width="9.33203125" style="92"/>
    <col min="774" max="774" width="5.5" style="92" customWidth="1"/>
    <col min="775" max="775" width="5" style="92" customWidth="1"/>
    <col min="776" max="776" width="6.1640625" style="92" customWidth="1"/>
    <col min="777" max="777" width="6" style="92" customWidth="1"/>
    <col min="778" max="778" width="5" style="92" customWidth="1"/>
    <col min="779" max="779" width="4.6640625" style="92" customWidth="1"/>
    <col min="780" max="780" width="5.33203125" style="92" customWidth="1"/>
    <col min="781" max="781" width="6.83203125" style="92" customWidth="1"/>
    <col min="782" max="782" width="7.1640625" style="92" customWidth="1"/>
    <col min="783" max="783" width="13.5" style="92" customWidth="1"/>
    <col min="784" max="1024" width="9.33203125" style="92"/>
    <col min="1025" max="1025" width="4.6640625" style="92" customWidth="1"/>
    <col min="1026" max="1026" width="5.33203125" style="92" customWidth="1"/>
    <col min="1027" max="1029" width="9.33203125" style="92"/>
    <col min="1030" max="1030" width="5.5" style="92" customWidth="1"/>
    <col min="1031" max="1031" width="5" style="92" customWidth="1"/>
    <col min="1032" max="1032" width="6.1640625" style="92" customWidth="1"/>
    <col min="1033" max="1033" width="6" style="92" customWidth="1"/>
    <col min="1034" max="1034" width="5" style="92" customWidth="1"/>
    <col min="1035" max="1035" width="4.6640625" style="92" customWidth="1"/>
    <col min="1036" max="1036" width="5.33203125" style="92" customWidth="1"/>
    <col min="1037" max="1037" width="6.83203125" style="92" customWidth="1"/>
    <col min="1038" max="1038" width="7.1640625" style="92" customWidth="1"/>
    <col min="1039" max="1039" width="13.5" style="92" customWidth="1"/>
    <col min="1040" max="1280" width="9.33203125" style="92"/>
    <col min="1281" max="1281" width="4.6640625" style="92" customWidth="1"/>
    <col min="1282" max="1282" width="5.33203125" style="92" customWidth="1"/>
    <col min="1283" max="1285" width="9.33203125" style="92"/>
    <col min="1286" max="1286" width="5.5" style="92" customWidth="1"/>
    <col min="1287" max="1287" width="5" style="92" customWidth="1"/>
    <col min="1288" max="1288" width="6.1640625" style="92" customWidth="1"/>
    <col min="1289" max="1289" width="6" style="92" customWidth="1"/>
    <col min="1290" max="1290" width="5" style="92" customWidth="1"/>
    <col min="1291" max="1291" width="4.6640625" style="92" customWidth="1"/>
    <col min="1292" max="1292" width="5.33203125" style="92" customWidth="1"/>
    <col min="1293" max="1293" width="6.83203125" style="92" customWidth="1"/>
    <col min="1294" max="1294" width="7.1640625" style="92" customWidth="1"/>
    <col min="1295" max="1295" width="13.5" style="92" customWidth="1"/>
    <col min="1296" max="1536" width="9.33203125" style="92"/>
    <col min="1537" max="1537" width="4.6640625" style="92" customWidth="1"/>
    <col min="1538" max="1538" width="5.33203125" style="92" customWidth="1"/>
    <col min="1539" max="1541" width="9.33203125" style="92"/>
    <col min="1542" max="1542" width="5.5" style="92" customWidth="1"/>
    <col min="1543" max="1543" width="5" style="92" customWidth="1"/>
    <col min="1544" max="1544" width="6.1640625" style="92" customWidth="1"/>
    <col min="1545" max="1545" width="6" style="92" customWidth="1"/>
    <col min="1546" max="1546" width="5" style="92" customWidth="1"/>
    <col min="1547" max="1547" width="4.6640625" style="92" customWidth="1"/>
    <col min="1548" max="1548" width="5.33203125" style="92" customWidth="1"/>
    <col min="1549" max="1549" width="6.83203125" style="92" customWidth="1"/>
    <col min="1550" max="1550" width="7.1640625" style="92" customWidth="1"/>
    <col min="1551" max="1551" width="13.5" style="92" customWidth="1"/>
    <col min="1552" max="1792" width="9.33203125" style="92"/>
    <col min="1793" max="1793" width="4.6640625" style="92" customWidth="1"/>
    <col min="1794" max="1794" width="5.33203125" style="92" customWidth="1"/>
    <col min="1795" max="1797" width="9.33203125" style="92"/>
    <col min="1798" max="1798" width="5.5" style="92" customWidth="1"/>
    <col min="1799" max="1799" width="5" style="92" customWidth="1"/>
    <col min="1800" max="1800" width="6.1640625" style="92" customWidth="1"/>
    <col min="1801" max="1801" width="6" style="92" customWidth="1"/>
    <col min="1802" max="1802" width="5" style="92" customWidth="1"/>
    <col min="1803" max="1803" width="4.6640625" style="92" customWidth="1"/>
    <col min="1804" max="1804" width="5.33203125" style="92" customWidth="1"/>
    <col min="1805" max="1805" width="6.83203125" style="92" customWidth="1"/>
    <col min="1806" max="1806" width="7.1640625" style="92" customWidth="1"/>
    <col min="1807" max="1807" width="13.5" style="92" customWidth="1"/>
    <col min="1808" max="2048" width="9.33203125" style="92"/>
    <col min="2049" max="2049" width="4.6640625" style="92" customWidth="1"/>
    <col min="2050" max="2050" width="5.33203125" style="92" customWidth="1"/>
    <col min="2051" max="2053" width="9.33203125" style="92"/>
    <col min="2054" max="2054" width="5.5" style="92" customWidth="1"/>
    <col min="2055" max="2055" width="5" style="92" customWidth="1"/>
    <col min="2056" max="2056" width="6.1640625" style="92" customWidth="1"/>
    <col min="2057" max="2057" width="6" style="92" customWidth="1"/>
    <col min="2058" max="2058" width="5" style="92" customWidth="1"/>
    <col min="2059" max="2059" width="4.6640625" style="92" customWidth="1"/>
    <col min="2060" max="2060" width="5.33203125" style="92" customWidth="1"/>
    <col min="2061" max="2061" width="6.83203125" style="92" customWidth="1"/>
    <col min="2062" max="2062" width="7.1640625" style="92" customWidth="1"/>
    <col min="2063" max="2063" width="13.5" style="92" customWidth="1"/>
    <col min="2064" max="2304" width="9.33203125" style="92"/>
    <col min="2305" max="2305" width="4.6640625" style="92" customWidth="1"/>
    <col min="2306" max="2306" width="5.33203125" style="92" customWidth="1"/>
    <col min="2307" max="2309" width="9.33203125" style="92"/>
    <col min="2310" max="2310" width="5.5" style="92" customWidth="1"/>
    <col min="2311" max="2311" width="5" style="92" customWidth="1"/>
    <col min="2312" max="2312" width="6.1640625" style="92" customWidth="1"/>
    <col min="2313" max="2313" width="6" style="92" customWidth="1"/>
    <col min="2314" max="2314" width="5" style="92" customWidth="1"/>
    <col min="2315" max="2315" width="4.6640625" style="92" customWidth="1"/>
    <col min="2316" max="2316" width="5.33203125" style="92" customWidth="1"/>
    <col min="2317" max="2317" width="6.83203125" style="92" customWidth="1"/>
    <col min="2318" max="2318" width="7.1640625" style="92" customWidth="1"/>
    <col min="2319" max="2319" width="13.5" style="92" customWidth="1"/>
    <col min="2320" max="2560" width="9.33203125" style="92"/>
    <col min="2561" max="2561" width="4.6640625" style="92" customWidth="1"/>
    <col min="2562" max="2562" width="5.33203125" style="92" customWidth="1"/>
    <col min="2563" max="2565" width="9.33203125" style="92"/>
    <col min="2566" max="2566" width="5.5" style="92" customWidth="1"/>
    <col min="2567" max="2567" width="5" style="92" customWidth="1"/>
    <col min="2568" max="2568" width="6.1640625" style="92" customWidth="1"/>
    <col min="2569" max="2569" width="6" style="92" customWidth="1"/>
    <col min="2570" max="2570" width="5" style="92" customWidth="1"/>
    <col min="2571" max="2571" width="4.6640625" style="92" customWidth="1"/>
    <col min="2572" max="2572" width="5.33203125" style="92" customWidth="1"/>
    <col min="2573" max="2573" width="6.83203125" style="92" customWidth="1"/>
    <col min="2574" max="2574" width="7.1640625" style="92" customWidth="1"/>
    <col min="2575" max="2575" width="13.5" style="92" customWidth="1"/>
    <col min="2576" max="2816" width="9.33203125" style="92"/>
    <col min="2817" max="2817" width="4.6640625" style="92" customWidth="1"/>
    <col min="2818" max="2818" width="5.33203125" style="92" customWidth="1"/>
    <col min="2819" max="2821" width="9.33203125" style="92"/>
    <col min="2822" max="2822" width="5.5" style="92" customWidth="1"/>
    <col min="2823" max="2823" width="5" style="92" customWidth="1"/>
    <col min="2824" max="2824" width="6.1640625" style="92" customWidth="1"/>
    <col min="2825" max="2825" width="6" style="92" customWidth="1"/>
    <col min="2826" max="2826" width="5" style="92" customWidth="1"/>
    <col min="2827" max="2827" width="4.6640625" style="92" customWidth="1"/>
    <col min="2828" max="2828" width="5.33203125" style="92" customWidth="1"/>
    <col min="2829" max="2829" width="6.83203125" style="92" customWidth="1"/>
    <col min="2830" max="2830" width="7.1640625" style="92" customWidth="1"/>
    <col min="2831" max="2831" width="13.5" style="92" customWidth="1"/>
    <col min="2832" max="3072" width="9.33203125" style="92"/>
    <col min="3073" max="3073" width="4.6640625" style="92" customWidth="1"/>
    <col min="3074" max="3074" width="5.33203125" style="92" customWidth="1"/>
    <col min="3075" max="3077" width="9.33203125" style="92"/>
    <col min="3078" max="3078" width="5.5" style="92" customWidth="1"/>
    <col min="3079" max="3079" width="5" style="92" customWidth="1"/>
    <col min="3080" max="3080" width="6.1640625" style="92" customWidth="1"/>
    <col min="3081" max="3081" width="6" style="92" customWidth="1"/>
    <col min="3082" max="3082" width="5" style="92" customWidth="1"/>
    <col min="3083" max="3083" width="4.6640625" style="92" customWidth="1"/>
    <col min="3084" max="3084" width="5.33203125" style="92" customWidth="1"/>
    <col min="3085" max="3085" width="6.83203125" style="92" customWidth="1"/>
    <col min="3086" max="3086" width="7.1640625" style="92" customWidth="1"/>
    <col min="3087" max="3087" width="13.5" style="92" customWidth="1"/>
    <col min="3088" max="3328" width="9.33203125" style="92"/>
    <col min="3329" max="3329" width="4.6640625" style="92" customWidth="1"/>
    <col min="3330" max="3330" width="5.33203125" style="92" customWidth="1"/>
    <col min="3331" max="3333" width="9.33203125" style="92"/>
    <col min="3334" max="3334" width="5.5" style="92" customWidth="1"/>
    <col min="3335" max="3335" width="5" style="92" customWidth="1"/>
    <col min="3336" max="3336" width="6.1640625" style="92" customWidth="1"/>
    <col min="3337" max="3337" width="6" style="92" customWidth="1"/>
    <col min="3338" max="3338" width="5" style="92" customWidth="1"/>
    <col min="3339" max="3339" width="4.6640625" style="92" customWidth="1"/>
    <col min="3340" max="3340" width="5.33203125" style="92" customWidth="1"/>
    <col min="3341" max="3341" width="6.83203125" style="92" customWidth="1"/>
    <col min="3342" max="3342" width="7.1640625" style="92" customWidth="1"/>
    <col min="3343" max="3343" width="13.5" style="92" customWidth="1"/>
    <col min="3344" max="3584" width="9.33203125" style="92"/>
    <col min="3585" max="3585" width="4.6640625" style="92" customWidth="1"/>
    <col min="3586" max="3586" width="5.33203125" style="92" customWidth="1"/>
    <col min="3587" max="3589" width="9.33203125" style="92"/>
    <col min="3590" max="3590" width="5.5" style="92" customWidth="1"/>
    <col min="3591" max="3591" width="5" style="92" customWidth="1"/>
    <col min="3592" max="3592" width="6.1640625" style="92" customWidth="1"/>
    <col min="3593" max="3593" width="6" style="92" customWidth="1"/>
    <col min="3594" max="3594" width="5" style="92" customWidth="1"/>
    <col min="3595" max="3595" width="4.6640625" style="92" customWidth="1"/>
    <col min="3596" max="3596" width="5.33203125" style="92" customWidth="1"/>
    <col min="3597" max="3597" width="6.83203125" style="92" customWidth="1"/>
    <col min="3598" max="3598" width="7.1640625" style="92" customWidth="1"/>
    <col min="3599" max="3599" width="13.5" style="92" customWidth="1"/>
    <col min="3600" max="3840" width="9.33203125" style="92"/>
    <col min="3841" max="3841" width="4.6640625" style="92" customWidth="1"/>
    <col min="3842" max="3842" width="5.33203125" style="92" customWidth="1"/>
    <col min="3843" max="3845" width="9.33203125" style="92"/>
    <col min="3846" max="3846" width="5.5" style="92" customWidth="1"/>
    <col min="3847" max="3847" width="5" style="92" customWidth="1"/>
    <col min="3848" max="3848" width="6.1640625" style="92" customWidth="1"/>
    <col min="3849" max="3849" width="6" style="92" customWidth="1"/>
    <col min="3850" max="3850" width="5" style="92" customWidth="1"/>
    <col min="3851" max="3851" width="4.6640625" style="92" customWidth="1"/>
    <col min="3852" max="3852" width="5.33203125" style="92" customWidth="1"/>
    <col min="3853" max="3853" width="6.83203125" style="92" customWidth="1"/>
    <col min="3854" max="3854" width="7.1640625" style="92" customWidth="1"/>
    <col min="3855" max="3855" width="13.5" style="92" customWidth="1"/>
    <col min="3856" max="4096" width="9.33203125" style="92"/>
    <col min="4097" max="4097" width="4.6640625" style="92" customWidth="1"/>
    <col min="4098" max="4098" width="5.33203125" style="92" customWidth="1"/>
    <col min="4099" max="4101" width="9.33203125" style="92"/>
    <col min="4102" max="4102" width="5.5" style="92" customWidth="1"/>
    <col min="4103" max="4103" width="5" style="92" customWidth="1"/>
    <col min="4104" max="4104" width="6.1640625" style="92" customWidth="1"/>
    <col min="4105" max="4105" width="6" style="92" customWidth="1"/>
    <col min="4106" max="4106" width="5" style="92" customWidth="1"/>
    <col min="4107" max="4107" width="4.6640625" style="92" customWidth="1"/>
    <col min="4108" max="4108" width="5.33203125" style="92" customWidth="1"/>
    <col min="4109" max="4109" width="6.83203125" style="92" customWidth="1"/>
    <col min="4110" max="4110" width="7.1640625" style="92" customWidth="1"/>
    <col min="4111" max="4111" width="13.5" style="92" customWidth="1"/>
    <col min="4112" max="4352" width="9.33203125" style="92"/>
    <col min="4353" max="4353" width="4.6640625" style="92" customWidth="1"/>
    <col min="4354" max="4354" width="5.33203125" style="92" customWidth="1"/>
    <col min="4355" max="4357" width="9.33203125" style="92"/>
    <col min="4358" max="4358" width="5.5" style="92" customWidth="1"/>
    <col min="4359" max="4359" width="5" style="92" customWidth="1"/>
    <col min="4360" max="4360" width="6.1640625" style="92" customWidth="1"/>
    <col min="4361" max="4361" width="6" style="92" customWidth="1"/>
    <col min="4362" max="4362" width="5" style="92" customWidth="1"/>
    <col min="4363" max="4363" width="4.6640625" style="92" customWidth="1"/>
    <col min="4364" max="4364" width="5.33203125" style="92" customWidth="1"/>
    <col min="4365" max="4365" width="6.83203125" style="92" customWidth="1"/>
    <col min="4366" max="4366" width="7.1640625" style="92" customWidth="1"/>
    <col min="4367" max="4367" width="13.5" style="92" customWidth="1"/>
    <col min="4368" max="4608" width="9.33203125" style="92"/>
    <col min="4609" max="4609" width="4.6640625" style="92" customWidth="1"/>
    <col min="4610" max="4610" width="5.33203125" style="92" customWidth="1"/>
    <col min="4611" max="4613" width="9.33203125" style="92"/>
    <col min="4614" max="4614" width="5.5" style="92" customWidth="1"/>
    <col min="4615" max="4615" width="5" style="92" customWidth="1"/>
    <col min="4616" max="4616" width="6.1640625" style="92" customWidth="1"/>
    <col min="4617" max="4617" width="6" style="92" customWidth="1"/>
    <col min="4618" max="4618" width="5" style="92" customWidth="1"/>
    <col min="4619" max="4619" width="4.6640625" style="92" customWidth="1"/>
    <col min="4620" max="4620" width="5.33203125" style="92" customWidth="1"/>
    <col min="4621" max="4621" width="6.83203125" style="92" customWidth="1"/>
    <col min="4622" max="4622" width="7.1640625" style="92" customWidth="1"/>
    <col min="4623" max="4623" width="13.5" style="92" customWidth="1"/>
    <col min="4624" max="4864" width="9.33203125" style="92"/>
    <col min="4865" max="4865" width="4.6640625" style="92" customWidth="1"/>
    <col min="4866" max="4866" width="5.33203125" style="92" customWidth="1"/>
    <col min="4867" max="4869" width="9.33203125" style="92"/>
    <col min="4870" max="4870" width="5.5" style="92" customWidth="1"/>
    <col min="4871" max="4871" width="5" style="92" customWidth="1"/>
    <col min="4872" max="4872" width="6.1640625" style="92" customWidth="1"/>
    <col min="4873" max="4873" width="6" style="92" customWidth="1"/>
    <col min="4874" max="4874" width="5" style="92" customWidth="1"/>
    <col min="4875" max="4875" width="4.6640625" style="92" customWidth="1"/>
    <col min="4876" max="4876" width="5.33203125" style="92" customWidth="1"/>
    <col min="4877" max="4877" width="6.83203125" style="92" customWidth="1"/>
    <col min="4878" max="4878" width="7.1640625" style="92" customWidth="1"/>
    <col min="4879" max="4879" width="13.5" style="92" customWidth="1"/>
    <col min="4880" max="5120" width="9.33203125" style="92"/>
    <col min="5121" max="5121" width="4.6640625" style="92" customWidth="1"/>
    <col min="5122" max="5122" width="5.33203125" style="92" customWidth="1"/>
    <col min="5123" max="5125" width="9.33203125" style="92"/>
    <col min="5126" max="5126" width="5.5" style="92" customWidth="1"/>
    <col min="5127" max="5127" width="5" style="92" customWidth="1"/>
    <col min="5128" max="5128" width="6.1640625" style="92" customWidth="1"/>
    <col min="5129" max="5129" width="6" style="92" customWidth="1"/>
    <col min="5130" max="5130" width="5" style="92" customWidth="1"/>
    <col min="5131" max="5131" width="4.6640625" style="92" customWidth="1"/>
    <col min="5132" max="5132" width="5.33203125" style="92" customWidth="1"/>
    <col min="5133" max="5133" width="6.83203125" style="92" customWidth="1"/>
    <col min="5134" max="5134" width="7.1640625" style="92" customWidth="1"/>
    <col min="5135" max="5135" width="13.5" style="92" customWidth="1"/>
    <col min="5136" max="5376" width="9.33203125" style="92"/>
    <col min="5377" max="5377" width="4.6640625" style="92" customWidth="1"/>
    <col min="5378" max="5378" width="5.33203125" style="92" customWidth="1"/>
    <col min="5379" max="5381" width="9.33203125" style="92"/>
    <col min="5382" max="5382" width="5.5" style="92" customWidth="1"/>
    <col min="5383" max="5383" width="5" style="92" customWidth="1"/>
    <col min="5384" max="5384" width="6.1640625" style="92" customWidth="1"/>
    <col min="5385" max="5385" width="6" style="92" customWidth="1"/>
    <col min="5386" max="5386" width="5" style="92" customWidth="1"/>
    <col min="5387" max="5387" width="4.6640625" style="92" customWidth="1"/>
    <col min="5388" max="5388" width="5.33203125" style="92" customWidth="1"/>
    <col min="5389" max="5389" width="6.83203125" style="92" customWidth="1"/>
    <col min="5390" max="5390" width="7.1640625" style="92" customWidth="1"/>
    <col min="5391" max="5391" width="13.5" style="92" customWidth="1"/>
    <col min="5392" max="5632" width="9.33203125" style="92"/>
    <col min="5633" max="5633" width="4.6640625" style="92" customWidth="1"/>
    <col min="5634" max="5634" width="5.33203125" style="92" customWidth="1"/>
    <col min="5635" max="5637" width="9.33203125" style="92"/>
    <col min="5638" max="5638" width="5.5" style="92" customWidth="1"/>
    <col min="5639" max="5639" width="5" style="92" customWidth="1"/>
    <col min="5640" max="5640" width="6.1640625" style="92" customWidth="1"/>
    <col min="5641" max="5641" width="6" style="92" customWidth="1"/>
    <col min="5642" max="5642" width="5" style="92" customWidth="1"/>
    <col min="5643" max="5643" width="4.6640625" style="92" customWidth="1"/>
    <col min="5644" max="5644" width="5.33203125" style="92" customWidth="1"/>
    <col min="5645" max="5645" width="6.83203125" style="92" customWidth="1"/>
    <col min="5646" max="5646" width="7.1640625" style="92" customWidth="1"/>
    <col min="5647" max="5647" width="13.5" style="92" customWidth="1"/>
    <col min="5648" max="5888" width="9.33203125" style="92"/>
    <col min="5889" max="5889" width="4.6640625" style="92" customWidth="1"/>
    <col min="5890" max="5890" width="5.33203125" style="92" customWidth="1"/>
    <col min="5891" max="5893" width="9.33203125" style="92"/>
    <col min="5894" max="5894" width="5.5" style="92" customWidth="1"/>
    <col min="5895" max="5895" width="5" style="92" customWidth="1"/>
    <col min="5896" max="5896" width="6.1640625" style="92" customWidth="1"/>
    <col min="5897" max="5897" width="6" style="92" customWidth="1"/>
    <col min="5898" max="5898" width="5" style="92" customWidth="1"/>
    <col min="5899" max="5899" width="4.6640625" style="92" customWidth="1"/>
    <col min="5900" max="5900" width="5.33203125" style="92" customWidth="1"/>
    <col min="5901" max="5901" width="6.83203125" style="92" customWidth="1"/>
    <col min="5902" max="5902" width="7.1640625" style="92" customWidth="1"/>
    <col min="5903" max="5903" width="13.5" style="92" customWidth="1"/>
    <col min="5904" max="6144" width="9.33203125" style="92"/>
    <col min="6145" max="6145" width="4.6640625" style="92" customWidth="1"/>
    <col min="6146" max="6146" width="5.33203125" style="92" customWidth="1"/>
    <col min="6147" max="6149" width="9.33203125" style="92"/>
    <col min="6150" max="6150" width="5.5" style="92" customWidth="1"/>
    <col min="6151" max="6151" width="5" style="92" customWidth="1"/>
    <col min="6152" max="6152" width="6.1640625" style="92" customWidth="1"/>
    <col min="6153" max="6153" width="6" style="92" customWidth="1"/>
    <col min="6154" max="6154" width="5" style="92" customWidth="1"/>
    <col min="6155" max="6155" width="4.6640625" style="92" customWidth="1"/>
    <col min="6156" max="6156" width="5.33203125" style="92" customWidth="1"/>
    <col min="6157" max="6157" width="6.83203125" style="92" customWidth="1"/>
    <col min="6158" max="6158" width="7.1640625" style="92" customWidth="1"/>
    <col min="6159" max="6159" width="13.5" style="92" customWidth="1"/>
    <col min="6160" max="6400" width="9.33203125" style="92"/>
    <col min="6401" max="6401" width="4.6640625" style="92" customWidth="1"/>
    <col min="6402" max="6402" width="5.33203125" style="92" customWidth="1"/>
    <col min="6403" max="6405" width="9.33203125" style="92"/>
    <col min="6406" max="6406" width="5.5" style="92" customWidth="1"/>
    <col min="6407" max="6407" width="5" style="92" customWidth="1"/>
    <col min="6408" max="6408" width="6.1640625" style="92" customWidth="1"/>
    <col min="6409" max="6409" width="6" style="92" customWidth="1"/>
    <col min="6410" max="6410" width="5" style="92" customWidth="1"/>
    <col min="6411" max="6411" width="4.6640625" style="92" customWidth="1"/>
    <col min="6412" max="6412" width="5.33203125" style="92" customWidth="1"/>
    <col min="6413" max="6413" width="6.83203125" style="92" customWidth="1"/>
    <col min="6414" max="6414" width="7.1640625" style="92" customWidth="1"/>
    <col min="6415" max="6415" width="13.5" style="92" customWidth="1"/>
    <col min="6416" max="6656" width="9.33203125" style="92"/>
    <col min="6657" max="6657" width="4.6640625" style="92" customWidth="1"/>
    <col min="6658" max="6658" width="5.33203125" style="92" customWidth="1"/>
    <col min="6659" max="6661" width="9.33203125" style="92"/>
    <col min="6662" max="6662" width="5.5" style="92" customWidth="1"/>
    <col min="6663" max="6663" width="5" style="92" customWidth="1"/>
    <col min="6664" max="6664" width="6.1640625" style="92" customWidth="1"/>
    <col min="6665" max="6665" width="6" style="92" customWidth="1"/>
    <col min="6666" max="6666" width="5" style="92" customWidth="1"/>
    <col min="6667" max="6667" width="4.6640625" style="92" customWidth="1"/>
    <col min="6668" max="6668" width="5.33203125" style="92" customWidth="1"/>
    <col min="6669" max="6669" width="6.83203125" style="92" customWidth="1"/>
    <col min="6670" max="6670" width="7.1640625" style="92" customWidth="1"/>
    <col min="6671" max="6671" width="13.5" style="92" customWidth="1"/>
    <col min="6672" max="6912" width="9.33203125" style="92"/>
    <col min="6913" max="6913" width="4.6640625" style="92" customWidth="1"/>
    <col min="6914" max="6914" width="5.33203125" style="92" customWidth="1"/>
    <col min="6915" max="6917" width="9.33203125" style="92"/>
    <col min="6918" max="6918" width="5.5" style="92" customWidth="1"/>
    <col min="6919" max="6919" width="5" style="92" customWidth="1"/>
    <col min="6920" max="6920" width="6.1640625" style="92" customWidth="1"/>
    <col min="6921" max="6921" width="6" style="92" customWidth="1"/>
    <col min="6922" max="6922" width="5" style="92" customWidth="1"/>
    <col min="6923" max="6923" width="4.6640625" style="92" customWidth="1"/>
    <col min="6924" max="6924" width="5.33203125" style="92" customWidth="1"/>
    <col min="6925" max="6925" width="6.83203125" style="92" customWidth="1"/>
    <col min="6926" max="6926" width="7.1640625" style="92" customWidth="1"/>
    <col min="6927" max="6927" width="13.5" style="92" customWidth="1"/>
    <col min="6928" max="7168" width="9.33203125" style="92"/>
    <col min="7169" max="7169" width="4.6640625" style="92" customWidth="1"/>
    <col min="7170" max="7170" width="5.33203125" style="92" customWidth="1"/>
    <col min="7171" max="7173" width="9.33203125" style="92"/>
    <col min="7174" max="7174" width="5.5" style="92" customWidth="1"/>
    <col min="7175" max="7175" width="5" style="92" customWidth="1"/>
    <col min="7176" max="7176" width="6.1640625" style="92" customWidth="1"/>
    <col min="7177" max="7177" width="6" style="92" customWidth="1"/>
    <col min="7178" max="7178" width="5" style="92" customWidth="1"/>
    <col min="7179" max="7179" width="4.6640625" style="92" customWidth="1"/>
    <col min="7180" max="7180" width="5.33203125" style="92" customWidth="1"/>
    <col min="7181" max="7181" width="6.83203125" style="92" customWidth="1"/>
    <col min="7182" max="7182" width="7.1640625" style="92" customWidth="1"/>
    <col min="7183" max="7183" width="13.5" style="92" customWidth="1"/>
    <col min="7184" max="7424" width="9.33203125" style="92"/>
    <col min="7425" max="7425" width="4.6640625" style="92" customWidth="1"/>
    <col min="7426" max="7426" width="5.33203125" style="92" customWidth="1"/>
    <col min="7427" max="7429" width="9.33203125" style="92"/>
    <col min="7430" max="7430" width="5.5" style="92" customWidth="1"/>
    <col min="7431" max="7431" width="5" style="92" customWidth="1"/>
    <col min="7432" max="7432" width="6.1640625" style="92" customWidth="1"/>
    <col min="7433" max="7433" width="6" style="92" customWidth="1"/>
    <col min="7434" max="7434" width="5" style="92" customWidth="1"/>
    <col min="7435" max="7435" width="4.6640625" style="92" customWidth="1"/>
    <col min="7436" max="7436" width="5.33203125" style="92" customWidth="1"/>
    <col min="7437" max="7437" width="6.83203125" style="92" customWidth="1"/>
    <col min="7438" max="7438" width="7.1640625" style="92" customWidth="1"/>
    <col min="7439" max="7439" width="13.5" style="92" customWidth="1"/>
    <col min="7440" max="7680" width="9.33203125" style="92"/>
    <col min="7681" max="7681" width="4.6640625" style="92" customWidth="1"/>
    <col min="7682" max="7682" width="5.33203125" style="92" customWidth="1"/>
    <col min="7683" max="7685" width="9.33203125" style="92"/>
    <col min="7686" max="7686" width="5.5" style="92" customWidth="1"/>
    <col min="7687" max="7687" width="5" style="92" customWidth="1"/>
    <col min="7688" max="7688" width="6.1640625" style="92" customWidth="1"/>
    <col min="7689" max="7689" width="6" style="92" customWidth="1"/>
    <col min="7690" max="7690" width="5" style="92" customWidth="1"/>
    <col min="7691" max="7691" width="4.6640625" style="92" customWidth="1"/>
    <col min="7692" max="7692" width="5.33203125" style="92" customWidth="1"/>
    <col min="7693" max="7693" width="6.83203125" style="92" customWidth="1"/>
    <col min="7694" max="7694" width="7.1640625" style="92" customWidth="1"/>
    <col min="7695" max="7695" width="13.5" style="92" customWidth="1"/>
    <col min="7696" max="7936" width="9.33203125" style="92"/>
    <col min="7937" max="7937" width="4.6640625" style="92" customWidth="1"/>
    <col min="7938" max="7938" width="5.33203125" style="92" customWidth="1"/>
    <col min="7939" max="7941" width="9.33203125" style="92"/>
    <col min="7942" max="7942" width="5.5" style="92" customWidth="1"/>
    <col min="7943" max="7943" width="5" style="92" customWidth="1"/>
    <col min="7944" max="7944" width="6.1640625" style="92" customWidth="1"/>
    <col min="7945" max="7945" width="6" style="92" customWidth="1"/>
    <col min="7946" max="7946" width="5" style="92" customWidth="1"/>
    <col min="7947" max="7947" width="4.6640625" style="92" customWidth="1"/>
    <col min="7948" max="7948" width="5.33203125" style="92" customWidth="1"/>
    <col min="7949" max="7949" width="6.83203125" style="92" customWidth="1"/>
    <col min="7950" max="7950" width="7.1640625" style="92" customWidth="1"/>
    <col min="7951" max="7951" width="13.5" style="92" customWidth="1"/>
    <col min="7952" max="8192" width="9.33203125" style="92"/>
    <col min="8193" max="8193" width="4.6640625" style="92" customWidth="1"/>
    <col min="8194" max="8194" width="5.33203125" style="92" customWidth="1"/>
    <col min="8195" max="8197" width="9.33203125" style="92"/>
    <col min="8198" max="8198" width="5.5" style="92" customWidth="1"/>
    <col min="8199" max="8199" width="5" style="92" customWidth="1"/>
    <col min="8200" max="8200" width="6.1640625" style="92" customWidth="1"/>
    <col min="8201" max="8201" width="6" style="92" customWidth="1"/>
    <col min="8202" max="8202" width="5" style="92" customWidth="1"/>
    <col min="8203" max="8203" width="4.6640625" style="92" customWidth="1"/>
    <col min="8204" max="8204" width="5.33203125" style="92" customWidth="1"/>
    <col min="8205" max="8205" width="6.83203125" style="92" customWidth="1"/>
    <col min="8206" max="8206" width="7.1640625" style="92" customWidth="1"/>
    <col min="8207" max="8207" width="13.5" style="92" customWidth="1"/>
    <col min="8208" max="8448" width="9.33203125" style="92"/>
    <col min="8449" max="8449" width="4.6640625" style="92" customWidth="1"/>
    <col min="8450" max="8450" width="5.33203125" style="92" customWidth="1"/>
    <col min="8451" max="8453" width="9.33203125" style="92"/>
    <col min="8454" max="8454" width="5.5" style="92" customWidth="1"/>
    <col min="8455" max="8455" width="5" style="92" customWidth="1"/>
    <col min="8456" max="8456" width="6.1640625" style="92" customWidth="1"/>
    <col min="8457" max="8457" width="6" style="92" customWidth="1"/>
    <col min="8458" max="8458" width="5" style="92" customWidth="1"/>
    <col min="8459" max="8459" width="4.6640625" style="92" customWidth="1"/>
    <col min="8460" max="8460" width="5.33203125" style="92" customWidth="1"/>
    <col min="8461" max="8461" width="6.83203125" style="92" customWidth="1"/>
    <col min="8462" max="8462" width="7.1640625" style="92" customWidth="1"/>
    <col min="8463" max="8463" width="13.5" style="92" customWidth="1"/>
    <col min="8464" max="8704" width="9.33203125" style="92"/>
    <col min="8705" max="8705" width="4.6640625" style="92" customWidth="1"/>
    <col min="8706" max="8706" width="5.33203125" style="92" customWidth="1"/>
    <col min="8707" max="8709" width="9.33203125" style="92"/>
    <col min="8710" max="8710" width="5.5" style="92" customWidth="1"/>
    <col min="8711" max="8711" width="5" style="92" customWidth="1"/>
    <col min="8712" max="8712" width="6.1640625" style="92" customWidth="1"/>
    <col min="8713" max="8713" width="6" style="92" customWidth="1"/>
    <col min="8714" max="8714" width="5" style="92" customWidth="1"/>
    <col min="8715" max="8715" width="4.6640625" style="92" customWidth="1"/>
    <col min="8716" max="8716" width="5.33203125" style="92" customWidth="1"/>
    <col min="8717" max="8717" width="6.83203125" style="92" customWidth="1"/>
    <col min="8718" max="8718" width="7.1640625" style="92" customWidth="1"/>
    <col min="8719" max="8719" width="13.5" style="92" customWidth="1"/>
    <col min="8720" max="8960" width="9.33203125" style="92"/>
    <col min="8961" max="8961" width="4.6640625" style="92" customWidth="1"/>
    <col min="8962" max="8962" width="5.33203125" style="92" customWidth="1"/>
    <col min="8963" max="8965" width="9.33203125" style="92"/>
    <col min="8966" max="8966" width="5.5" style="92" customWidth="1"/>
    <col min="8967" max="8967" width="5" style="92" customWidth="1"/>
    <col min="8968" max="8968" width="6.1640625" style="92" customWidth="1"/>
    <col min="8969" max="8969" width="6" style="92" customWidth="1"/>
    <col min="8970" max="8970" width="5" style="92" customWidth="1"/>
    <col min="8971" max="8971" width="4.6640625" style="92" customWidth="1"/>
    <col min="8972" max="8972" width="5.33203125" style="92" customWidth="1"/>
    <col min="8973" max="8973" width="6.83203125" style="92" customWidth="1"/>
    <col min="8974" max="8974" width="7.1640625" style="92" customWidth="1"/>
    <col min="8975" max="8975" width="13.5" style="92" customWidth="1"/>
    <col min="8976" max="9216" width="9.33203125" style="92"/>
    <col min="9217" max="9217" width="4.6640625" style="92" customWidth="1"/>
    <col min="9218" max="9218" width="5.33203125" style="92" customWidth="1"/>
    <col min="9219" max="9221" width="9.33203125" style="92"/>
    <col min="9222" max="9222" width="5.5" style="92" customWidth="1"/>
    <col min="9223" max="9223" width="5" style="92" customWidth="1"/>
    <col min="9224" max="9224" width="6.1640625" style="92" customWidth="1"/>
    <col min="9225" max="9225" width="6" style="92" customWidth="1"/>
    <col min="9226" max="9226" width="5" style="92" customWidth="1"/>
    <col min="9227" max="9227" width="4.6640625" style="92" customWidth="1"/>
    <col min="9228" max="9228" width="5.33203125" style="92" customWidth="1"/>
    <col min="9229" max="9229" width="6.83203125" style="92" customWidth="1"/>
    <col min="9230" max="9230" width="7.1640625" style="92" customWidth="1"/>
    <col min="9231" max="9231" width="13.5" style="92" customWidth="1"/>
    <col min="9232" max="9472" width="9.33203125" style="92"/>
    <col min="9473" max="9473" width="4.6640625" style="92" customWidth="1"/>
    <col min="9474" max="9474" width="5.33203125" style="92" customWidth="1"/>
    <col min="9475" max="9477" width="9.33203125" style="92"/>
    <col min="9478" max="9478" width="5.5" style="92" customWidth="1"/>
    <col min="9479" max="9479" width="5" style="92" customWidth="1"/>
    <col min="9480" max="9480" width="6.1640625" style="92" customWidth="1"/>
    <col min="9481" max="9481" width="6" style="92" customWidth="1"/>
    <col min="9482" max="9482" width="5" style="92" customWidth="1"/>
    <col min="9483" max="9483" width="4.6640625" style="92" customWidth="1"/>
    <col min="9484" max="9484" width="5.33203125" style="92" customWidth="1"/>
    <col min="9485" max="9485" width="6.83203125" style="92" customWidth="1"/>
    <col min="9486" max="9486" width="7.1640625" style="92" customWidth="1"/>
    <col min="9487" max="9487" width="13.5" style="92" customWidth="1"/>
    <col min="9488" max="9728" width="9.33203125" style="92"/>
    <col min="9729" max="9729" width="4.6640625" style="92" customWidth="1"/>
    <col min="9730" max="9730" width="5.33203125" style="92" customWidth="1"/>
    <col min="9731" max="9733" width="9.33203125" style="92"/>
    <col min="9734" max="9734" width="5.5" style="92" customWidth="1"/>
    <col min="9735" max="9735" width="5" style="92" customWidth="1"/>
    <col min="9736" max="9736" width="6.1640625" style="92" customWidth="1"/>
    <col min="9737" max="9737" width="6" style="92" customWidth="1"/>
    <col min="9738" max="9738" width="5" style="92" customWidth="1"/>
    <col min="9739" max="9739" width="4.6640625" style="92" customWidth="1"/>
    <col min="9740" max="9740" width="5.33203125" style="92" customWidth="1"/>
    <col min="9741" max="9741" width="6.83203125" style="92" customWidth="1"/>
    <col min="9742" max="9742" width="7.1640625" style="92" customWidth="1"/>
    <col min="9743" max="9743" width="13.5" style="92" customWidth="1"/>
    <col min="9744" max="9984" width="9.33203125" style="92"/>
    <col min="9985" max="9985" width="4.6640625" style="92" customWidth="1"/>
    <col min="9986" max="9986" width="5.33203125" style="92" customWidth="1"/>
    <col min="9987" max="9989" width="9.33203125" style="92"/>
    <col min="9990" max="9990" width="5.5" style="92" customWidth="1"/>
    <col min="9991" max="9991" width="5" style="92" customWidth="1"/>
    <col min="9992" max="9992" width="6.1640625" style="92" customWidth="1"/>
    <col min="9993" max="9993" width="6" style="92" customWidth="1"/>
    <col min="9994" max="9994" width="5" style="92" customWidth="1"/>
    <col min="9995" max="9995" width="4.6640625" style="92" customWidth="1"/>
    <col min="9996" max="9996" width="5.33203125" style="92" customWidth="1"/>
    <col min="9997" max="9997" width="6.83203125" style="92" customWidth="1"/>
    <col min="9998" max="9998" width="7.1640625" style="92" customWidth="1"/>
    <col min="9999" max="9999" width="13.5" style="92" customWidth="1"/>
    <col min="10000" max="10240" width="9.33203125" style="92"/>
    <col min="10241" max="10241" width="4.6640625" style="92" customWidth="1"/>
    <col min="10242" max="10242" width="5.33203125" style="92" customWidth="1"/>
    <col min="10243" max="10245" width="9.33203125" style="92"/>
    <col min="10246" max="10246" width="5.5" style="92" customWidth="1"/>
    <col min="10247" max="10247" width="5" style="92" customWidth="1"/>
    <col min="10248" max="10248" width="6.1640625" style="92" customWidth="1"/>
    <col min="10249" max="10249" width="6" style="92" customWidth="1"/>
    <col min="10250" max="10250" width="5" style="92" customWidth="1"/>
    <col min="10251" max="10251" width="4.6640625" style="92" customWidth="1"/>
    <col min="10252" max="10252" width="5.33203125" style="92" customWidth="1"/>
    <col min="10253" max="10253" width="6.83203125" style="92" customWidth="1"/>
    <col min="10254" max="10254" width="7.1640625" style="92" customWidth="1"/>
    <col min="10255" max="10255" width="13.5" style="92" customWidth="1"/>
    <col min="10256" max="10496" width="9.33203125" style="92"/>
    <col min="10497" max="10497" width="4.6640625" style="92" customWidth="1"/>
    <col min="10498" max="10498" width="5.33203125" style="92" customWidth="1"/>
    <col min="10499" max="10501" width="9.33203125" style="92"/>
    <col min="10502" max="10502" width="5.5" style="92" customWidth="1"/>
    <col min="10503" max="10503" width="5" style="92" customWidth="1"/>
    <col min="10504" max="10504" width="6.1640625" style="92" customWidth="1"/>
    <col min="10505" max="10505" width="6" style="92" customWidth="1"/>
    <col min="10506" max="10506" width="5" style="92" customWidth="1"/>
    <col min="10507" max="10507" width="4.6640625" style="92" customWidth="1"/>
    <col min="10508" max="10508" width="5.33203125" style="92" customWidth="1"/>
    <col min="10509" max="10509" width="6.83203125" style="92" customWidth="1"/>
    <col min="10510" max="10510" width="7.1640625" style="92" customWidth="1"/>
    <col min="10511" max="10511" width="13.5" style="92" customWidth="1"/>
    <col min="10512" max="10752" width="9.33203125" style="92"/>
    <col min="10753" max="10753" width="4.6640625" style="92" customWidth="1"/>
    <col min="10754" max="10754" width="5.33203125" style="92" customWidth="1"/>
    <col min="10755" max="10757" width="9.33203125" style="92"/>
    <col min="10758" max="10758" width="5.5" style="92" customWidth="1"/>
    <col min="10759" max="10759" width="5" style="92" customWidth="1"/>
    <col min="10760" max="10760" width="6.1640625" style="92" customWidth="1"/>
    <col min="10761" max="10761" width="6" style="92" customWidth="1"/>
    <col min="10762" max="10762" width="5" style="92" customWidth="1"/>
    <col min="10763" max="10763" width="4.6640625" style="92" customWidth="1"/>
    <col min="10764" max="10764" width="5.33203125" style="92" customWidth="1"/>
    <col min="10765" max="10765" width="6.83203125" style="92" customWidth="1"/>
    <col min="10766" max="10766" width="7.1640625" style="92" customWidth="1"/>
    <col min="10767" max="10767" width="13.5" style="92" customWidth="1"/>
    <col min="10768" max="11008" width="9.33203125" style="92"/>
    <col min="11009" max="11009" width="4.6640625" style="92" customWidth="1"/>
    <col min="11010" max="11010" width="5.33203125" style="92" customWidth="1"/>
    <col min="11011" max="11013" width="9.33203125" style="92"/>
    <col min="11014" max="11014" width="5.5" style="92" customWidth="1"/>
    <col min="11015" max="11015" width="5" style="92" customWidth="1"/>
    <col min="11016" max="11016" width="6.1640625" style="92" customWidth="1"/>
    <col min="11017" max="11017" width="6" style="92" customWidth="1"/>
    <col min="11018" max="11018" width="5" style="92" customWidth="1"/>
    <col min="11019" max="11019" width="4.6640625" style="92" customWidth="1"/>
    <col min="11020" max="11020" width="5.33203125" style="92" customWidth="1"/>
    <col min="11021" max="11021" width="6.83203125" style="92" customWidth="1"/>
    <col min="11022" max="11022" width="7.1640625" style="92" customWidth="1"/>
    <col min="11023" max="11023" width="13.5" style="92" customWidth="1"/>
    <col min="11024" max="11264" width="9.33203125" style="92"/>
    <col min="11265" max="11265" width="4.6640625" style="92" customWidth="1"/>
    <col min="11266" max="11266" width="5.33203125" style="92" customWidth="1"/>
    <col min="11267" max="11269" width="9.33203125" style="92"/>
    <col min="11270" max="11270" width="5.5" style="92" customWidth="1"/>
    <col min="11271" max="11271" width="5" style="92" customWidth="1"/>
    <col min="11272" max="11272" width="6.1640625" style="92" customWidth="1"/>
    <col min="11273" max="11273" width="6" style="92" customWidth="1"/>
    <col min="11274" max="11274" width="5" style="92" customWidth="1"/>
    <col min="11275" max="11275" width="4.6640625" style="92" customWidth="1"/>
    <col min="11276" max="11276" width="5.33203125" style="92" customWidth="1"/>
    <col min="11277" max="11277" width="6.83203125" style="92" customWidth="1"/>
    <col min="11278" max="11278" width="7.1640625" style="92" customWidth="1"/>
    <col min="11279" max="11279" width="13.5" style="92" customWidth="1"/>
    <col min="11280" max="11520" width="9.33203125" style="92"/>
    <col min="11521" max="11521" width="4.6640625" style="92" customWidth="1"/>
    <col min="11522" max="11522" width="5.33203125" style="92" customWidth="1"/>
    <col min="11523" max="11525" width="9.33203125" style="92"/>
    <col min="11526" max="11526" width="5.5" style="92" customWidth="1"/>
    <col min="11527" max="11527" width="5" style="92" customWidth="1"/>
    <col min="11528" max="11528" width="6.1640625" style="92" customWidth="1"/>
    <col min="11529" max="11529" width="6" style="92" customWidth="1"/>
    <col min="11530" max="11530" width="5" style="92" customWidth="1"/>
    <col min="11531" max="11531" width="4.6640625" style="92" customWidth="1"/>
    <col min="11532" max="11532" width="5.33203125" style="92" customWidth="1"/>
    <col min="11533" max="11533" width="6.83203125" style="92" customWidth="1"/>
    <col min="11534" max="11534" width="7.1640625" style="92" customWidth="1"/>
    <col min="11535" max="11535" width="13.5" style="92" customWidth="1"/>
    <col min="11536" max="11776" width="9.33203125" style="92"/>
    <col min="11777" max="11777" width="4.6640625" style="92" customWidth="1"/>
    <col min="11778" max="11778" width="5.33203125" style="92" customWidth="1"/>
    <col min="11779" max="11781" width="9.33203125" style="92"/>
    <col min="11782" max="11782" width="5.5" style="92" customWidth="1"/>
    <col min="11783" max="11783" width="5" style="92" customWidth="1"/>
    <col min="11784" max="11784" width="6.1640625" style="92" customWidth="1"/>
    <col min="11785" max="11785" width="6" style="92" customWidth="1"/>
    <col min="11786" max="11786" width="5" style="92" customWidth="1"/>
    <col min="11787" max="11787" width="4.6640625" style="92" customWidth="1"/>
    <col min="11788" max="11788" width="5.33203125" style="92" customWidth="1"/>
    <col min="11789" max="11789" width="6.83203125" style="92" customWidth="1"/>
    <col min="11790" max="11790" width="7.1640625" style="92" customWidth="1"/>
    <col min="11791" max="11791" width="13.5" style="92" customWidth="1"/>
    <col min="11792" max="12032" width="9.33203125" style="92"/>
    <col min="12033" max="12033" width="4.6640625" style="92" customWidth="1"/>
    <col min="12034" max="12034" width="5.33203125" style="92" customWidth="1"/>
    <col min="12035" max="12037" width="9.33203125" style="92"/>
    <col min="12038" max="12038" width="5.5" style="92" customWidth="1"/>
    <col min="12039" max="12039" width="5" style="92" customWidth="1"/>
    <col min="12040" max="12040" width="6.1640625" style="92" customWidth="1"/>
    <col min="12041" max="12041" width="6" style="92" customWidth="1"/>
    <col min="12042" max="12042" width="5" style="92" customWidth="1"/>
    <col min="12043" max="12043" width="4.6640625" style="92" customWidth="1"/>
    <col min="12044" max="12044" width="5.33203125" style="92" customWidth="1"/>
    <col min="12045" max="12045" width="6.83203125" style="92" customWidth="1"/>
    <col min="12046" max="12046" width="7.1640625" style="92" customWidth="1"/>
    <col min="12047" max="12047" width="13.5" style="92" customWidth="1"/>
    <col min="12048" max="12288" width="9.33203125" style="92"/>
    <col min="12289" max="12289" width="4.6640625" style="92" customWidth="1"/>
    <col min="12290" max="12290" width="5.33203125" style="92" customWidth="1"/>
    <col min="12291" max="12293" width="9.33203125" style="92"/>
    <col min="12294" max="12294" width="5.5" style="92" customWidth="1"/>
    <col min="12295" max="12295" width="5" style="92" customWidth="1"/>
    <col min="12296" max="12296" width="6.1640625" style="92" customWidth="1"/>
    <col min="12297" max="12297" width="6" style="92" customWidth="1"/>
    <col min="12298" max="12298" width="5" style="92" customWidth="1"/>
    <col min="12299" max="12299" width="4.6640625" style="92" customWidth="1"/>
    <col min="12300" max="12300" width="5.33203125" style="92" customWidth="1"/>
    <col min="12301" max="12301" width="6.83203125" style="92" customWidth="1"/>
    <col min="12302" max="12302" width="7.1640625" style="92" customWidth="1"/>
    <col min="12303" max="12303" width="13.5" style="92" customWidth="1"/>
    <col min="12304" max="12544" width="9.33203125" style="92"/>
    <col min="12545" max="12545" width="4.6640625" style="92" customWidth="1"/>
    <col min="12546" max="12546" width="5.33203125" style="92" customWidth="1"/>
    <col min="12547" max="12549" width="9.33203125" style="92"/>
    <col min="12550" max="12550" width="5.5" style="92" customWidth="1"/>
    <col min="12551" max="12551" width="5" style="92" customWidth="1"/>
    <col min="12552" max="12552" width="6.1640625" style="92" customWidth="1"/>
    <col min="12553" max="12553" width="6" style="92" customWidth="1"/>
    <col min="12554" max="12554" width="5" style="92" customWidth="1"/>
    <col min="12555" max="12555" width="4.6640625" style="92" customWidth="1"/>
    <col min="12556" max="12556" width="5.33203125" style="92" customWidth="1"/>
    <col min="12557" max="12557" width="6.83203125" style="92" customWidth="1"/>
    <col min="12558" max="12558" width="7.1640625" style="92" customWidth="1"/>
    <col min="12559" max="12559" width="13.5" style="92" customWidth="1"/>
    <col min="12560" max="12800" width="9.33203125" style="92"/>
    <col min="12801" max="12801" width="4.6640625" style="92" customWidth="1"/>
    <col min="12802" max="12802" width="5.33203125" style="92" customWidth="1"/>
    <col min="12803" max="12805" width="9.33203125" style="92"/>
    <col min="12806" max="12806" width="5.5" style="92" customWidth="1"/>
    <col min="12807" max="12807" width="5" style="92" customWidth="1"/>
    <col min="12808" max="12808" width="6.1640625" style="92" customWidth="1"/>
    <col min="12809" max="12809" width="6" style="92" customWidth="1"/>
    <col min="12810" max="12810" width="5" style="92" customWidth="1"/>
    <col min="12811" max="12811" width="4.6640625" style="92" customWidth="1"/>
    <col min="12812" max="12812" width="5.33203125" style="92" customWidth="1"/>
    <col min="12813" max="12813" width="6.83203125" style="92" customWidth="1"/>
    <col min="12814" max="12814" width="7.1640625" style="92" customWidth="1"/>
    <col min="12815" max="12815" width="13.5" style="92" customWidth="1"/>
    <col min="12816" max="13056" width="9.33203125" style="92"/>
    <col min="13057" max="13057" width="4.6640625" style="92" customWidth="1"/>
    <col min="13058" max="13058" width="5.33203125" style="92" customWidth="1"/>
    <col min="13059" max="13061" width="9.33203125" style="92"/>
    <col min="13062" max="13062" width="5.5" style="92" customWidth="1"/>
    <col min="13063" max="13063" width="5" style="92" customWidth="1"/>
    <col min="13064" max="13064" width="6.1640625" style="92" customWidth="1"/>
    <col min="13065" max="13065" width="6" style="92" customWidth="1"/>
    <col min="13066" max="13066" width="5" style="92" customWidth="1"/>
    <col min="13067" max="13067" width="4.6640625" style="92" customWidth="1"/>
    <col min="13068" max="13068" width="5.33203125" style="92" customWidth="1"/>
    <col min="13069" max="13069" width="6.83203125" style="92" customWidth="1"/>
    <col min="13070" max="13070" width="7.1640625" style="92" customWidth="1"/>
    <col min="13071" max="13071" width="13.5" style="92" customWidth="1"/>
    <col min="13072" max="13312" width="9.33203125" style="92"/>
    <col min="13313" max="13313" width="4.6640625" style="92" customWidth="1"/>
    <col min="13314" max="13314" width="5.33203125" style="92" customWidth="1"/>
    <col min="13315" max="13317" width="9.33203125" style="92"/>
    <col min="13318" max="13318" width="5.5" style="92" customWidth="1"/>
    <col min="13319" max="13319" width="5" style="92" customWidth="1"/>
    <col min="13320" max="13320" width="6.1640625" style="92" customWidth="1"/>
    <col min="13321" max="13321" width="6" style="92" customWidth="1"/>
    <col min="13322" max="13322" width="5" style="92" customWidth="1"/>
    <col min="13323" max="13323" width="4.6640625" style="92" customWidth="1"/>
    <col min="13324" max="13324" width="5.33203125" style="92" customWidth="1"/>
    <col min="13325" max="13325" width="6.83203125" style="92" customWidth="1"/>
    <col min="13326" max="13326" width="7.1640625" style="92" customWidth="1"/>
    <col min="13327" max="13327" width="13.5" style="92" customWidth="1"/>
    <col min="13328" max="13568" width="9.33203125" style="92"/>
    <col min="13569" max="13569" width="4.6640625" style="92" customWidth="1"/>
    <col min="13570" max="13570" width="5.33203125" style="92" customWidth="1"/>
    <col min="13571" max="13573" width="9.33203125" style="92"/>
    <col min="13574" max="13574" width="5.5" style="92" customWidth="1"/>
    <col min="13575" max="13575" width="5" style="92" customWidth="1"/>
    <col min="13576" max="13576" width="6.1640625" style="92" customWidth="1"/>
    <col min="13577" max="13577" width="6" style="92" customWidth="1"/>
    <col min="13578" max="13578" width="5" style="92" customWidth="1"/>
    <col min="13579" max="13579" width="4.6640625" style="92" customWidth="1"/>
    <col min="13580" max="13580" width="5.33203125" style="92" customWidth="1"/>
    <col min="13581" max="13581" width="6.83203125" style="92" customWidth="1"/>
    <col min="13582" max="13582" width="7.1640625" style="92" customWidth="1"/>
    <col min="13583" max="13583" width="13.5" style="92" customWidth="1"/>
    <col min="13584" max="13824" width="9.33203125" style="92"/>
    <col min="13825" max="13825" width="4.6640625" style="92" customWidth="1"/>
    <col min="13826" max="13826" width="5.33203125" style="92" customWidth="1"/>
    <col min="13827" max="13829" width="9.33203125" style="92"/>
    <col min="13830" max="13830" width="5.5" style="92" customWidth="1"/>
    <col min="13831" max="13831" width="5" style="92" customWidth="1"/>
    <col min="13832" max="13832" width="6.1640625" style="92" customWidth="1"/>
    <col min="13833" max="13833" width="6" style="92" customWidth="1"/>
    <col min="13834" max="13834" width="5" style="92" customWidth="1"/>
    <col min="13835" max="13835" width="4.6640625" style="92" customWidth="1"/>
    <col min="13836" max="13836" width="5.33203125" style="92" customWidth="1"/>
    <col min="13837" max="13837" width="6.83203125" style="92" customWidth="1"/>
    <col min="13838" max="13838" width="7.1640625" style="92" customWidth="1"/>
    <col min="13839" max="13839" width="13.5" style="92" customWidth="1"/>
    <col min="13840" max="14080" width="9.33203125" style="92"/>
    <col min="14081" max="14081" width="4.6640625" style="92" customWidth="1"/>
    <col min="14082" max="14082" width="5.33203125" style="92" customWidth="1"/>
    <col min="14083" max="14085" width="9.33203125" style="92"/>
    <col min="14086" max="14086" width="5.5" style="92" customWidth="1"/>
    <col min="14087" max="14087" width="5" style="92" customWidth="1"/>
    <col min="14088" max="14088" width="6.1640625" style="92" customWidth="1"/>
    <col min="14089" max="14089" width="6" style="92" customWidth="1"/>
    <col min="14090" max="14090" width="5" style="92" customWidth="1"/>
    <col min="14091" max="14091" width="4.6640625" style="92" customWidth="1"/>
    <col min="14092" max="14092" width="5.33203125" style="92" customWidth="1"/>
    <col min="14093" max="14093" width="6.83203125" style="92" customWidth="1"/>
    <col min="14094" max="14094" width="7.1640625" style="92" customWidth="1"/>
    <col min="14095" max="14095" width="13.5" style="92" customWidth="1"/>
    <col min="14096" max="14336" width="9.33203125" style="92"/>
    <col min="14337" max="14337" width="4.6640625" style="92" customWidth="1"/>
    <col min="14338" max="14338" width="5.33203125" style="92" customWidth="1"/>
    <col min="14339" max="14341" width="9.33203125" style="92"/>
    <col min="14342" max="14342" width="5.5" style="92" customWidth="1"/>
    <col min="14343" max="14343" width="5" style="92" customWidth="1"/>
    <col min="14344" max="14344" width="6.1640625" style="92" customWidth="1"/>
    <col min="14345" max="14345" width="6" style="92" customWidth="1"/>
    <col min="14346" max="14346" width="5" style="92" customWidth="1"/>
    <col min="14347" max="14347" width="4.6640625" style="92" customWidth="1"/>
    <col min="14348" max="14348" width="5.33203125" style="92" customWidth="1"/>
    <col min="14349" max="14349" width="6.83203125" style="92" customWidth="1"/>
    <col min="14350" max="14350" width="7.1640625" style="92" customWidth="1"/>
    <col min="14351" max="14351" width="13.5" style="92" customWidth="1"/>
    <col min="14352" max="14592" width="9.33203125" style="92"/>
    <col min="14593" max="14593" width="4.6640625" style="92" customWidth="1"/>
    <col min="14594" max="14594" width="5.33203125" style="92" customWidth="1"/>
    <col min="14595" max="14597" width="9.33203125" style="92"/>
    <col min="14598" max="14598" width="5.5" style="92" customWidth="1"/>
    <col min="14599" max="14599" width="5" style="92" customWidth="1"/>
    <col min="14600" max="14600" width="6.1640625" style="92" customWidth="1"/>
    <col min="14601" max="14601" width="6" style="92" customWidth="1"/>
    <col min="14602" max="14602" width="5" style="92" customWidth="1"/>
    <col min="14603" max="14603" width="4.6640625" style="92" customWidth="1"/>
    <col min="14604" max="14604" width="5.33203125" style="92" customWidth="1"/>
    <col min="14605" max="14605" width="6.83203125" style="92" customWidth="1"/>
    <col min="14606" max="14606" width="7.1640625" style="92" customWidth="1"/>
    <col min="14607" max="14607" width="13.5" style="92" customWidth="1"/>
    <col min="14608" max="14848" width="9.33203125" style="92"/>
    <col min="14849" max="14849" width="4.6640625" style="92" customWidth="1"/>
    <col min="14850" max="14850" width="5.33203125" style="92" customWidth="1"/>
    <col min="14851" max="14853" width="9.33203125" style="92"/>
    <col min="14854" max="14854" width="5.5" style="92" customWidth="1"/>
    <col min="14855" max="14855" width="5" style="92" customWidth="1"/>
    <col min="14856" max="14856" width="6.1640625" style="92" customWidth="1"/>
    <col min="14857" max="14857" width="6" style="92" customWidth="1"/>
    <col min="14858" max="14858" width="5" style="92" customWidth="1"/>
    <col min="14859" max="14859" width="4.6640625" style="92" customWidth="1"/>
    <col min="14860" max="14860" width="5.33203125" style="92" customWidth="1"/>
    <col min="14861" max="14861" width="6.83203125" style="92" customWidth="1"/>
    <col min="14862" max="14862" width="7.1640625" style="92" customWidth="1"/>
    <col min="14863" max="14863" width="13.5" style="92" customWidth="1"/>
    <col min="14864" max="15104" width="9.33203125" style="92"/>
    <col min="15105" max="15105" width="4.6640625" style="92" customWidth="1"/>
    <col min="15106" max="15106" width="5.33203125" style="92" customWidth="1"/>
    <col min="15107" max="15109" width="9.33203125" style="92"/>
    <col min="15110" max="15110" width="5.5" style="92" customWidth="1"/>
    <col min="15111" max="15111" width="5" style="92" customWidth="1"/>
    <col min="15112" max="15112" width="6.1640625" style="92" customWidth="1"/>
    <col min="15113" max="15113" width="6" style="92" customWidth="1"/>
    <col min="15114" max="15114" width="5" style="92" customWidth="1"/>
    <col min="15115" max="15115" width="4.6640625" style="92" customWidth="1"/>
    <col min="15116" max="15116" width="5.33203125" style="92" customWidth="1"/>
    <col min="15117" max="15117" width="6.83203125" style="92" customWidth="1"/>
    <col min="15118" max="15118" width="7.1640625" style="92" customWidth="1"/>
    <col min="15119" max="15119" width="13.5" style="92" customWidth="1"/>
    <col min="15120" max="15360" width="9.33203125" style="92"/>
    <col min="15361" max="15361" width="4.6640625" style="92" customWidth="1"/>
    <col min="15362" max="15362" width="5.33203125" style="92" customWidth="1"/>
    <col min="15363" max="15365" width="9.33203125" style="92"/>
    <col min="15366" max="15366" width="5.5" style="92" customWidth="1"/>
    <col min="15367" max="15367" width="5" style="92" customWidth="1"/>
    <col min="15368" max="15368" width="6.1640625" style="92" customWidth="1"/>
    <col min="15369" max="15369" width="6" style="92" customWidth="1"/>
    <col min="15370" max="15370" width="5" style="92" customWidth="1"/>
    <col min="15371" max="15371" width="4.6640625" style="92" customWidth="1"/>
    <col min="15372" max="15372" width="5.33203125" style="92" customWidth="1"/>
    <col min="15373" max="15373" width="6.83203125" style="92" customWidth="1"/>
    <col min="15374" max="15374" width="7.1640625" style="92" customWidth="1"/>
    <col min="15375" max="15375" width="13.5" style="92" customWidth="1"/>
    <col min="15376" max="15616" width="9.33203125" style="92"/>
    <col min="15617" max="15617" width="4.6640625" style="92" customWidth="1"/>
    <col min="15618" max="15618" width="5.33203125" style="92" customWidth="1"/>
    <col min="15619" max="15621" width="9.33203125" style="92"/>
    <col min="15622" max="15622" width="5.5" style="92" customWidth="1"/>
    <col min="15623" max="15623" width="5" style="92" customWidth="1"/>
    <col min="15624" max="15624" width="6.1640625" style="92" customWidth="1"/>
    <col min="15625" max="15625" width="6" style="92" customWidth="1"/>
    <col min="15626" max="15626" width="5" style="92" customWidth="1"/>
    <col min="15627" max="15627" width="4.6640625" style="92" customWidth="1"/>
    <col min="15628" max="15628" width="5.33203125" style="92" customWidth="1"/>
    <col min="15629" max="15629" width="6.83203125" style="92" customWidth="1"/>
    <col min="15630" max="15630" width="7.1640625" style="92" customWidth="1"/>
    <col min="15631" max="15631" width="13.5" style="92" customWidth="1"/>
    <col min="15632" max="15872" width="9.33203125" style="92"/>
    <col min="15873" max="15873" width="4.6640625" style="92" customWidth="1"/>
    <col min="15874" max="15874" width="5.33203125" style="92" customWidth="1"/>
    <col min="15875" max="15877" width="9.33203125" style="92"/>
    <col min="15878" max="15878" width="5.5" style="92" customWidth="1"/>
    <col min="15879" max="15879" width="5" style="92" customWidth="1"/>
    <col min="15880" max="15880" width="6.1640625" style="92" customWidth="1"/>
    <col min="15881" max="15881" width="6" style="92" customWidth="1"/>
    <col min="15882" max="15882" width="5" style="92" customWidth="1"/>
    <col min="15883" max="15883" width="4.6640625" style="92" customWidth="1"/>
    <col min="15884" max="15884" width="5.33203125" style="92" customWidth="1"/>
    <col min="15885" max="15885" width="6.83203125" style="92" customWidth="1"/>
    <col min="15886" max="15886" width="7.1640625" style="92" customWidth="1"/>
    <col min="15887" max="15887" width="13.5" style="92" customWidth="1"/>
    <col min="15888" max="16128" width="9.33203125" style="92"/>
    <col min="16129" max="16129" width="4.6640625" style="92" customWidth="1"/>
    <col min="16130" max="16130" width="5.33203125" style="92" customWidth="1"/>
    <col min="16131" max="16133" width="9.33203125" style="92"/>
    <col min="16134" max="16134" width="5.5" style="92" customWidth="1"/>
    <col min="16135" max="16135" width="5" style="92" customWidth="1"/>
    <col min="16136" max="16136" width="6.1640625" style="92" customWidth="1"/>
    <col min="16137" max="16137" width="6" style="92" customWidth="1"/>
    <col min="16138" max="16138" width="5" style="92" customWidth="1"/>
    <col min="16139" max="16139" width="4.6640625" style="92" customWidth="1"/>
    <col min="16140" max="16140" width="5.33203125" style="92" customWidth="1"/>
    <col min="16141" max="16141" width="6.83203125" style="92" customWidth="1"/>
    <col min="16142" max="16142" width="7.1640625" style="92" customWidth="1"/>
    <col min="16143" max="16143" width="13.5" style="92" customWidth="1"/>
    <col min="16144" max="16384" width="9.33203125" style="92"/>
  </cols>
  <sheetData>
    <row r="1" spans="1:15" s="267" customFormat="1" ht="30.75" customHeight="1" thickBot="1">
      <c r="A1" s="1922" t="s">
        <v>525</v>
      </c>
      <c r="B1" s="1923"/>
      <c r="C1" s="1923"/>
      <c r="D1" s="1923"/>
      <c r="E1" s="1923"/>
      <c r="F1" s="1923"/>
      <c r="G1" s="1923"/>
      <c r="H1" s="1923"/>
      <c r="I1" s="1923"/>
      <c r="J1" s="1923"/>
      <c r="K1" s="1923"/>
      <c r="L1" s="1923"/>
      <c r="M1" s="1923"/>
      <c r="N1" s="1923"/>
      <c r="O1" s="1923"/>
    </row>
    <row r="2" spans="1:15" s="267" customFormat="1" ht="39.950000000000003" customHeight="1">
      <c r="A2" s="1924" t="s">
        <v>294</v>
      </c>
      <c r="B2" s="1924" t="s">
        <v>459</v>
      </c>
      <c r="C2" s="1926" t="s">
        <v>526</v>
      </c>
      <c r="D2" s="1927"/>
      <c r="E2" s="1928"/>
      <c r="F2" s="1926" t="s">
        <v>527</v>
      </c>
      <c r="G2" s="1927"/>
      <c r="H2" s="1927"/>
      <c r="I2" s="1927"/>
      <c r="J2" s="1927"/>
      <c r="K2" s="1928"/>
      <c r="L2" s="1932" t="s">
        <v>654</v>
      </c>
      <c r="M2" s="1934" t="s">
        <v>529</v>
      </c>
      <c r="N2" s="1935"/>
      <c r="O2" s="1924" t="s">
        <v>531</v>
      </c>
    </row>
    <row r="3" spans="1:15" ht="90" customHeight="1" thickBot="1">
      <c r="A3" s="1925"/>
      <c r="B3" s="1925"/>
      <c r="C3" s="1929"/>
      <c r="D3" s="1930"/>
      <c r="E3" s="1931"/>
      <c r="F3" s="1929"/>
      <c r="G3" s="1930"/>
      <c r="H3" s="1930"/>
      <c r="I3" s="1930"/>
      <c r="J3" s="1930"/>
      <c r="K3" s="1931"/>
      <c r="L3" s="1933"/>
      <c r="M3" s="381" t="s">
        <v>528</v>
      </c>
      <c r="N3" s="382" t="s">
        <v>530</v>
      </c>
      <c r="O3" s="1925"/>
    </row>
    <row r="4" spans="1:15" ht="62.25" customHeight="1">
      <c r="A4" s="383">
        <v>1</v>
      </c>
      <c r="B4" s="384" t="s">
        <v>1213</v>
      </c>
      <c r="C4" s="1936" t="s">
        <v>1214</v>
      </c>
      <c r="D4" s="1937"/>
      <c r="E4" s="1938"/>
      <c r="F4" s="1936" t="s">
        <v>1215</v>
      </c>
      <c r="G4" s="1937"/>
      <c r="H4" s="1937"/>
      <c r="I4" s="1937"/>
      <c r="J4" s="1937"/>
      <c r="K4" s="1939"/>
      <c r="L4" s="384">
        <v>1</v>
      </c>
      <c r="M4" s="385" t="s">
        <v>1216</v>
      </c>
      <c r="N4" s="386">
        <v>2</v>
      </c>
      <c r="O4" s="387" t="s">
        <v>1217</v>
      </c>
    </row>
    <row r="5" spans="1:15" ht="61.5" customHeight="1">
      <c r="A5" s="388">
        <v>2</v>
      </c>
      <c r="B5" s="388" t="s">
        <v>1213</v>
      </c>
      <c r="C5" s="1916" t="s">
        <v>1218</v>
      </c>
      <c r="D5" s="1917"/>
      <c r="E5" s="1918"/>
      <c r="F5" s="1916" t="s">
        <v>2278</v>
      </c>
      <c r="G5" s="1917"/>
      <c r="H5" s="1917"/>
      <c r="I5" s="1917"/>
      <c r="J5" s="1917"/>
      <c r="K5" s="1918"/>
      <c r="L5" s="376">
        <v>1</v>
      </c>
      <c r="M5" s="885" t="s">
        <v>1216</v>
      </c>
      <c r="N5" s="370">
        <v>2</v>
      </c>
      <c r="O5" s="387" t="s">
        <v>1217</v>
      </c>
    </row>
    <row r="6" spans="1:15" ht="62.25" customHeight="1">
      <c r="A6" s="388">
        <v>3</v>
      </c>
      <c r="B6" s="384" t="s">
        <v>1213</v>
      </c>
      <c r="C6" s="1940" t="s">
        <v>1219</v>
      </c>
      <c r="D6" s="1941"/>
      <c r="E6" s="1942"/>
      <c r="F6" s="1940" t="s">
        <v>1220</v>
      </c>
      <c r="G6" s="1941"/>
      <c r="H6" s="1941"/>
      <c r="I6" s="1941"/>
      <c r="J6" s="1941"/>
      <c r="K6" s="1943"/>
      <c r="L6" s="376">
        <v>1</v>
      </c>
      <c r="M6" s="385" t="s">
        <v>1216</v>
      </c>
      <c r="N6" s="386">
        <v>2</v>
      </c>
      <c r="O6" s="387" t="s">
        <v>1217</v>
      </c>
    </row>
    <row r="7" spans="1:15" ht="61.5" customHeight="1">
      <c r="A7" s="388">
        <v>4</v>
      </c>
      <c r="B7" s="384" t="s">
        <v>1213</v>
      </c>
      <c r="C7" s="1916" t="s">
        <v>1221</v>
      </c>
      <c r="D7" s="1917"/>
      <c r="E7" s="1918"/>
      <c r="F7" s="1916" t="s">
        <v>1222</v>
      </c>
      <c r="G7" s="1917"/>
      <c r="H7" s="1917"/>
      <c r="I7" s="1917"/>
      <c r="J7" s="1917"/>
      <c r="K7" s="1918"/>
      <c r="L7" s="376">
        <v>1</v>
      </c>
      <c r="M7" s="389" t="s">
        <v>1216</v>
      </c>
      <c r="N7" s="386">
        <v>2</v>
      </c>
      <c r="O7" s="387" t="s">
        <v>1217</v>
      </c>
    </row>
    <row r="8" spans="1:15" ht="65.099999999999994" customHeight="1">
      <c r="A8" s="388">
        <v>5</v>
      </c>
      <c r="B8" s="384" t="s">
        <v>1213</v>
      </c>
      <c r="C8" s="1916" t="s">
        <v>1223</v>
      </c>
      <c r="D8" s="1917"/>
      <c r="E8" s="1918"/>
      <c r="F8" s="1916" t="s">
        <v>1224</v>
      </c>
      <c r="G8" s="1917"/>
      <c r="H8" s="1917"/>
      <c r="I8" s="1917"/>
      <c r="J8" s="1917"/>
      <c r="K8" s="1918"/>
      <c r="L8" s="376">
        <v>1</v>
      </c>
      <c r="M8" s="389" t="s">
        <v>1216</v>
      </c>
      <c r="N8" s="386">
        <v>2</v>
      </c>
      <c r="O8" s="387" t="s">
        <v>1217</v>
      </c>
    </row>
    <row r="9" spans="1:15" ht="65.099999999999994" customHeight="1">
      <c r="A9" s="388">
        <v>6</v>
      </c>
      <c r="B9" s="388" t="s">
        <v>1213</v>
      </c>
      <c r="C9" s="1940" t="s">
        <v>1225</v>
      </c>
      <c r="D9" s="1941"/>
      <c r="E9" s="1942"/>
      <c r="F9" s="1916" t="s">
        <v>1226</v>
      </c>
      <c r="G9" s="1917"/>
      <c r="H9" s="1917"/>
      <c r="I9" s="1917"/>
      <c r="J9" s="1917"/>
      <c r="K9" s="1918"/>
      <c r="L9" s="376">
        <v>1</v>
      </c>
      <c r="M9" s="389" t="s">
        <v>1216</v>
      </c>
      <c r="N9" s="386">
        <v>2</v>
      </c>
      <c r="O9" s="387" t="s">
        <v>1217</v>
      </c>
    </row>
    <row r="10" spans="1:15" ht="65.099999999999994" customHeight="1">
      <c r="A10" s="388">
        <v>7</v>
      </c>
      <c r="B10" s="388" t="s">
        <v>1213</v>
      </c>
      <c r="C10" s="1916" t="s">
        <v>1227</v>
      </c>
      <c r="D10" s="1917"/>
      <c r="E10" s="1918"/>
      <c r="F10" s="1916" t="s">
        <v>1228</v>
      </c>
      <c r="G10" s="1917"/>
      <c r="H10" s="1917"/>
      <c r="I10" s="1917"/>
      <c r="J10" s="1917"/>
      <c r="K10" s="1918"/>
      <c r="L10" s="376">
        <v>1</v>
      </c>
      <c r="M10" s="885" t="s">
        <v>1216</v>
      </c>
      <c r="N10" s="370">
        <v>2</v>
      </c>
      <c r="O10" s="387" t="s">
        <v>1217</v>
      </c>
    </row>
    <row r="11" spans="1:15" ht="62.25" customHeight="1">
      <c r="A11" s="388">
        <v>8</v>
      </c>
      <c r="B11" s="388" t="s">
        <v>1213</v>
      </c>
      <c r="C11" s="1940" t="s">
        <v>1229</v>
      </c>
      <c r="D11" s="1941"/>
      <c r="E11" s="1942"/>
      <c r="F11" s="1940" t="s">
        <v>2275</v>
      </c>
      <c r="G11" s="1941"/>
      <c r="H11" s="1941"/>
      <c r="I11" s="1941"/>
      <c r="J11" s="1941"/>
      <c r="K11" s="1943"/>
      <c r="L11" s="376">
        <v>1</v>
      </c>
      <c r="M11" s="885" t="s">
        <v>1216</v>
      </c>
      <c r="N11" s="370">
        <v>2</v>
      </c>
      <c r="O11" s="387" t="s">
        <v>1217</v>
      </c>
    </row>
    <row r="12" spans="1:15" ht="61.5" customHeight="1">
      <c r="A12" s="388">
        <v>9</v>
      </c>
      <c r="B12" s="388" t="s">
        <v>256</v>
      </c>
      <c r="C12" s="1940" t="s">
        <v>1230</v>
      </c>
      <c r="D12" s="1941"/>
      <c r="E12" s="1942"/>
      <c r="F12" s="1940" t="s">
        <v>2276</v>
      </c>
      <c r="G12" s="1941"/>
      <c r="H12" s="1941"/>
      <c r="I12" s="1941"/>
      <c r="J12" s="1941"/>
      <c r="K12" s="1943"/>
      <c r="L12" s="376">
        <v>5</v>
      </c>
      <c r="M12" s="885" t="s">
        <v>1231</v>
      </c>
      <c r="N12" s="370">
        <v>2</v>
      </c>
      <c r="O12" s="387" t="s">
        <v>1232</v>
      </c>
    </row>
    <row r="13" spans="1:15" ht="38.25">
      <c r="A13" s="388">
        <v>10</v>
      </c>
      <c r="B13" s="388" t="s">
        <v>256</v>
      </c>
      <c r="C13" s="1940" t="s">
        <v>1233</v>
      </c>
      <c r="D13" s="1941"/>
      <c r="E13" s="1942"/>
      <c r="F13" s="1940" t="s">
        <v>2277</v>
      </c>
      <c r="G13" s="1941"/>
      <c r="H13" s="1941"/>
      <c r="I13" s="1941"/>
      <c r="J13" s="1941"/>
      <c r="K13" s="1943"/>
      <c r="L13" s="376">
        <v>5</v>
      </c>
      <c r="M13" s="885" t="s">
        <v>1231</v>
      </c>
      <c r="N13" s="370">
        <v>2</v>
      </c>
      <c r="O13" s="387" t="s">
        <v>1232</v>
      </c>
    </row>
    <row r="14" spans="1:15" ht="48" customHeight="1">
      <c r="A14" s="388">
        <v>11</v>
      </c>
      <c r="B14" s="388" t="s">
        <v>1234</v>
      </c>
      <c r="C14" s="1916" t="s">
        <v>1235</v>
      </c>
      <c r="D14" s="1917"/>
      <c r="E14" s="1918"/>
      <c r="F14" s="1916" t="s">
        <v>1236</v>
      </c>
      <c r="G14" s="1917"/>
      <c r="H14" s="1917"/>
      <c r="I14" s="1917"/>
      <c r="J14" s="1917"/>
      <c r="K14" s="1918"/>
      <c r="L14" s="376">
        <v>1</v>
      </c>
      <c r="M14" s="885" t="s">
        <v>1237</v>
      </c>
      <c r="N14" s="370">
        <v>1</v>
      </c>
      <c r="O14" s="368" t="s">
        <v>1238</v>
      </c>
    </row>
    <row r="15" spans="1:15" ht="45.75" customHeight="1">
      <c r="A15" s="388">
        <v>12</v>
      </c>
      <c r="B15" s="388" t="s">
        <v>1234</v>
      </c>
      <c r="C15" s="1916" t="s">
        <v>1239</v>
      </c>
      <c r="D15" s="1917"/>
      <c r="E15" s="1918"/>
      <c r="F15" s="1916" t="s">
        <v>1240</v>
      </c>
      <c r="G15" s="1917"/>
      <c r="H15" s="1917"/>
      <c r="I15" s="1917"/>
      <c r="J15" s="1917"/>
      <c r="K15" s="1918"/>
      <c r="L15" s="376">
        <v>1</v>
      </c>
      <c r="M15" s="885" t="s">
        <v>1241</v>
      </c>
      <c r="N15" s="370">
        <v>1</v>
      </c>
      <c r="O15" s="368" t="s">
        <v>1238</v>
      </c>
    </row>
    <row r="16" spans="1:15" ht="45.75" customHeight="1" thickBot="1">
      <c r="A16" s="1110">
        <v>13</v>
      </c>
      <c r="B16" s="380" t="s">
        <v>1234</v>
      </c>
      <c r="C16" s="1919" t="s">
        <v>1223</v>
      </c>
      <c r="D16" s="1920"/>
      <c r="E16" s="1921"/>
      <c r="F16" s="1919" t="s">
        <v>969</v>
      </c>
      <c r="G16" s="1920"/>
      <c r="H16" s="1920"/>
      <c r="I16" s="1920"/>
      <c r="J16" s="1920"/>
      <c r="K16" s="1921"/>
      <c r="L16" s="379">
        <v>1</v>
      </c>
      <c r="M16" s="1111" t="s">
        <v>1241</v>
      </c>
      <c r="N16" s="952">
        <v>4</v>
      </c>
      <c r="O16" s="953" t="s">
        <v>1242</v>
      </c>
    </row>
    <row r="17" spans="1:15" ht="45.75" customHeight="1" thickBot="1">
      <c r="A17" s="1110">
        <v>14</v>
      </c>
      <c r="B17" s="1110" t="s">
        <v>2274</v>
      </c>
      <c r="C17" s="1916" t="s">
        <v>2279</v>
      </c>
      <c r="D17" s="1917"/>
      <c r="E17" s="1918"/>
      <c r="F17" s="1916" t="s">
        <v>2281</v>
      </c>
      <c r="G17" s="1917"/>
      <c r="H17" s="1917"/>
      <c r="I17" s="1917"/>
      <c r="J17" s="1917"/>
      <c r="K17" s="1918"/>
      <c r="L17" s="1113">
        <v>5</v>
      </c>
      <c r="M17" s="1112" t="s">
        <v>1237</v>
      </c>
      <c r="N17" s="1114">
        <v>2</v>
      </c>
      <c r="O17" s="953" t="s">
        <v>1242</v>
      </c>
    </row>
    <row r="18" spans="1:15" ht="45" customHeight="1" thickBot="1">
      <c r="A18" s="380">
        <v>15</v>
      </c>
      <c r="B18" s="380" t="s">
        <v>2274</v>
      </c>
      <c r="C18" s="1919" t="s">
        <v>2280</v>
      </c>
      <c r="D18" s="1920"/>
      <c r="E18" s="1921"/>
      <c r="F18" s="1919" t="s">
        <v>2282</v>
      </c>
      <c r="G18" s="1920"/>
      <c r="H18" s="1920"/>
      <c r="I18" s="1920"/>
      <c r="J18" s="1920"/>
      <c r="K18" s="1921"/>
      <c r="L18" s="379">
        <v>5</v>
      </c>
      <c r="M18" s="1111" t="s">
        <v>1237</v>
      </c>
      <c r="N18" s="952">
        <v>2</v>
      </c>
      <c r="O18" s="953" t="s">
        <v>1242</v>
      </c>
    </row>
  </sheetData>
  <mergeCells count="38">
    <mergeCell ref="C13:E13"/>
    <mergeCell ref="F13:K13"/>
    <mergeCell ref="C10:E10"/>
    <mergeCell ref="F10:K10"/>
    <mergeCell ref="C11:E11"/>
    <mergeCell ref="F11:K11"/>
    <mergeCell ref="C12:E12"/>
    <mergeCell ref="F12:K12"/>
    <mergeCell ref="C7:E7"/>
    <mergeCell ref="F7:K7"/>
    <mergeCell ref="C8:E8"/>
    <mergeCell ref="F8:K8"/>
    <mergeCell ref="C9:E9"/>
    <mergeCell ref="F9:K9"/>
    <mergeCell ref="C4:E4"/>
    <mergeCell ref="F4:K4"/>
    <mergeCell ref="C5:E5"/>
    <mergeCell ref="F5:K5"/>
    <mergeCell ref="C6:E6"/>
    <mergeCell ref="F6:K6"/>
    <mergeCell ref="A1:O1"/>
    <mergeCell ref="A2:A3"/>
    <mergeCell ref="B2:B3"/>
    <mergeCell ref="C2:E3"/>
    <mergeCell ref="F2:K3"/>
    <mergeCell ref="L2:L3"/>
    <mergeCell ref="M2:N2"/>
    <mergeCell ref="O2:O3"/>
    <mergeCell ref="C14:E14"/>
    <mergeCell ref="F14:K14"/>
    <mergeCell ref="C15:E15"/>
    <mergeCell ref="F15:K15"/>
    <mergeCell ref="C18:E18"/>
    <mergeCell ref="F18:K18"/>
    <mergeCell ref="C16:E16"/>
    <mergeCell ref="F16:K16"/>
    <mergeCell ref="C17:E17"/>
    <mergeCell ref="F17:K17"/>
  </mergeCells>
  <printOptions horizontalCentered="1"/>
  <pageMargins left="0.5" right="0.5" top="0.5" bottom="0.5" header="0.25" footer="0.2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Q36"/>
  <sheetViews>
    <sheetView topLeftCell="A2" workbookViewId="0">
      <selection activeCell="AC25" sqref="AC25"/>
    </sheetView>
  </sheetViews>
  <sheetFormatPr defaultRowHeight="15.75"/>
  <cols>
    <col min="1" max="6" width="6.33203125" style="660" customWidth="1"/>
    <col min="7" max="17" width="5.83203125" style="661" customWidth="1"/>
    <col min="18" max="256" width="9.33203125" style="660"/>
    <col min="257" max="262" width="6.33203125" style="660" customWidth="1"/>
    <col min="263" max="273" width="5.83203125" style="660" customWidth="1"/>
    <col min="274" max="512" width="9.33203125" style="660"/>
    <col min="513" max="518" width="6.33203125" style="660" customWidth="1"/>
    <col min="519" max="529" width="5.83203125" style="660" customWidth="1"/>
    <col min="530" max="768" width="9.33203125" style="660"/>
    <col min="769" max="774" width="6.33203125" style="660" customWidth="1"/>
    <col min="775" max="785" width="5.83203125" style="660" customWidth="1"/>
    <col min="786" max="1024" width="9.33203125" style="660"/>
    <col min="1025" max="1030" width="6.33203125" style="660" customWidth="1"/>
    <col min="1031" max="1041" width="5.83203125" style="660" customWidth="1"/>
    <col min="1042" max="1280" width="9.33203125" style="660"/>
    <col min="1281" max="1286" width="6.33203125" style="660" customWidth="1"/>
    <col min="1287" max="1297" width="5.83203125" style="660" customWidth="1"/>
    <col min="1298" max="1536" width="9.33203125" style="660"/>
    <col min="1537" max="1542" width="6.33203125" style="660" customWidth="1"/>
    <col min="1543" max="1553" width="5.83203125" style="660" customWidth="1"/>
    <col min="1554" max="1792" width="9.33203125" style="660"/>
    <col min="1793" max="1798" width="6.33203125" style="660" customWidth="1"/>
    <col min="1799" max="1809" width="5.83203125" style="660" customWidth="1"/>
    <col min="1810" max="2048" width="9.33203125" style="660"/>
    <col min="2049" max="2054" width="6.33203125" style="660" customWidth="1"/>
    <col min="2055" max="2065" width="5.83203125" style="660" customWidth="1"/>
    <col min="2066" max="2304" width="9.33203125" style="660"/>
    <col min="2305" max="2310" width="6.33203125" style="660" customWidth="1"/>
    <col min="2311" max="2321" width="5.83203125" style="660" customWidth="1"/>
    <col min="2322" max="2560" width="9.33203125" style="660"/>
    <col min="2561" max="2566" width="6.33203125" style="660" customWidth="1"/>
    <col min="2567" max="2577" width="5.83203125" style="660" customWidth="1"/>
    <col min="2578" max="2816" width="9.33203125" style="660"/>
    <col min="2817" max="2822" width="6.33203125" style="660" customWidth="1"/>
    <col min="2823" max="2833" width="5.83203125" style="660" customWidth="1"/>
    <col min="2834" max="3072" width="9.33203125" style="660"/>
    <col min="3073" max="3078" width="6.33203125" style="660" customWidth="1"/>
    <col min="3079" max="3089" width="5.83203125" style="660" customWidth="1"/>
    <col min="3090" max="3328" width="9.33203125" style="660"/>
    <col min="3329" max="3334" width="6.33203125" style="660" customWidth="1"/>
    <col min="3335" max="3345" width="5.83203125" style="660" customWidth="1"/>
    <col min="3346" max="3584" width="9.33203125" style="660"/>
    <col min="3585" max="3590" width="6.33203125" style="660" customWidth="1"/>
    <col min="3591" max="3601" width="5.83203125" style="660" customWidth="1"/>
    <col min="3602" max="3840" width="9.33203125" style="660"/>
    <col min="3841" max="3846" width="6.33203125" style="660" customWidth="1"/>
    <col min="3847" max="3857" width="5.83203125" style="660" customWidth="1"/>
    <col min="3858" max="4096" width="9.33203125" style="660"/>
    <col min="4097" max="4102" width="6.33203125" style="660" customWidth="1"/>
    <col min="4103" max="4113" width="5.83203125" style="660" customWidth="1"/>
    <col min="4114" max="4352" width="9.33203125" style="660"/>
    <col min="4353" max="4358" width="6.33203125" style="660" customWidth="1"/>
    <col min="4359" max="4369" width="5.83203125" style="660" customWidth="1"/>
    <col min="4370" max="4608" width="9.33203125" style="660"/>
    <col min="4609" max="4614" width="6.33203125" style="660" customWidth="1"/>
    <col min="4615" max="4625" width="5.83203125" style="660" customWidth="1"/>
    <col min="4626" max="4864" width="9.33203125" style="660"/>
    <col min="4865" max="4870" width="6.33203125" style="660" customWidth="1"/>
    <col min="4871" max="4881" width="5.83203125" style="660" customWidth="1"/>
    <col min="4882" max="5120" width="9.33203125" style="660"/>
    <col min="5121" max="5126" width="6.33203125" style="660" customWidth="1"/>
    <col min="5127" max="5137" width="5.83203125" style="660" customWidth="1"/>
    <col min="5138" max="5376" width="9.33203125" style="660"/>
    <col min="5377" max="5382" width="6.33203125" style="660" customWidth="1"/>
    <col min="5383" max="5393" width="5.83203125" style="660" customWidth="1"/>
    <col min="5394" max="5632" width="9.33203125" style="660"/>
    <col min="5633" max="5638" width="6.33203125" style="660" customWidth="1"/>
    <col min="5639" max="5649" width="5.83203125" style="660" customWidth="1"/>
    <col min="5650" max="5888" width="9.33203125" style="660"/>
    <col min="5889" max="5894" width="6.33203125" style="660" customWidth="1"/>
    <col min="5895" max="5905" width="5.83203125" style="660" customWidth="1"/>
    <col min="5906" max="6144" width="9.33203125" style="660"/>
    <col min="6145" max="6150" width="6.33203125" style="660" customWidth="1"/>
    <col min="6151" max="6161" width="5.83203125" style="660" customWidth="1"/>
    <col min="6162" max="6400" width="9.33203125" style="660"/>
    <col min="6401" max="6406" width="6.33203125" style="660" customWidth="1"/>
    <col min="6407" max="6417" width="5.83203125" style="660" customWidth="1"/>
    <col min="6418" max="6656" width="9.33203125" style="660"/>
    <col min="6657" max="6662" width="6.33203125" style="660" customWidth="1"/>
    <col min="6663" max="6673" width="5.83203125" style="660" customWidth="1"/>
    <col min="6674" max="6912" width="9.33203125" style="660"/>
    <col min="6913" max="6918" width="6.33203125" style="660" customWidth="1"/>
    <col min="6919" max="6929" width="5.83203125" style="660" customWidth="1"/>
    <col min="6930" max="7168" width="9.33203125" style="660"/>
    <col min="7169" max="7174" width="6.33203125" style="660" customWidth="1"/>
    <col min="7175" max="7185" width="5.83203125" style="660" customWidth="1"/>
    <col min="7186" max="7424" width="9.33203125" style="660"/>
    <col min="7425" max="7430" width="6.33203125" style="660" customWidth="1"/>
    <col min="7431" max="7441" width="5.83203125" style="660" customWidth="1"/>
    <col min="7442" max="7680" width="9.33203125" style="660"/>
    <col min="7681" max="7686" width="6.33203125" style="660" customWidth="1"/>
    <col min="7687" max="7697" width="5.83203125" style="660" customWidth="1"/>
    <col min="7698" max="7936" width="9.33203125" style="660"/>
    <col min="7937" max="7942" width="6.33203125" style="660" customWidth="1"/>
    <col min="7943" max="7953" width="5.83203125" style="660" customWidth="1"/>
    <col min="7954" max="8192" width="9.33203125" style="660"/>
    <col min="8193" max="8198" width="6.33203125" style="660" customWidth="1"/>
    <col min="8199" max="8209" width="5.83203125" style="660" customWidth="1"/>
    <col min="8210" max="8448" width="9.33203125" style="660"/>
    <col min="8449" max="8454" width="6.33203125" style="660" customWidth="1"/>
    <col min="8455" max="8465" width="5.83203125" style="660" customWidth="1"/>
    <col min="8466" max="8704" width="9.33203125" style="660"/>
    <col min="8705" max="8710" width="6.33203125" style="660" customWidth="1"/>
    <col min="8711" max="8721" width="5.83203125" style="660" customWidth="1"/>
    <col min="8722" max="8960" width="9.33203125" style="660"/>
    <col min="8961" max="8966" width="6.33203125" style="660" customWidth="1"/>
    <col min="8967" max="8977" width="5.83203125" style="660" customWidth="1"/>
    <col min="8978" max="9216" width="9.33203125" style="660"/>
    <col min="9217" max="9222" width="6.33203125" style="660" customWidth="1"/>
    <col min="9223" max="9233" width="5.83203125" style="660" customWidth="1"/>
    <col min="9234" max="9472" width="9.33203125" style="660"/>
    <col min="9473" max="9478" width="6.33203125" style="660" customWidth="1"/>
    <col min="9479" max="9489" width="5.83203125" style="660" customWidth="1"/>
    <col min="9490" max="9728" width="9.33203125" style="660"/>
    <col min="9729" max="9734" width="6.33203125" style="660" customWidth="1"/>
    <col min="9735" max="9745" width="5.83203125" style="660" customWidth="1"/>
    <col min="9746" max="9984" width="9.33203125" style="660"/>
    <col min="9985" max="9990" width="6.33203125" style="660" customWidth="1"/>
    <col min="9991" max="10001" width="5.83203125" style="660" customWidth="1"/>
    <col min="10002" max="10240" width="9.33203125" style="660"/>
    <col min="10241" max="10246" width="6.33203125" style="660" customWidth="1"/>
    <col min="10247" max="10257" width="5.83203125" style="660" customWidth="1"/>
    <col min="10258" max="10496" width="9.33203125" style="660"/>
    <col min="10497" max="10502" width="6.33203125" style="660" customWidth="1"/>
    <col min="10503" max="10513" width="5.83203125" style="660" customWidth="1"/>
    <col min="10514" max="10752" width="9.33203125" style="660"/>
    <col min="10753" max="10758" width="6.33203125" style="660" customWidth="1"/>
    <col min="10759" max="10769" width="5.83203125" style="660" customWidth="1"/>
    <col min="10770" max="11008" width="9.33203125" style="660"/>
    <col min="11009" max="11014" width="6.33203125" style="660" customWidth="1"/>
    <col min="11015" max="11025" width="5.83203125" style="660" customWidth="1"/>
    <col min="11026" max="11264" width="9.33203125" style="660"/>
    <col min="11265" max="11270" width="6.33203125" style="660" customWidth="1"/>
    <col min="11271" max="11281" width="5.83203125" style="660" customWidth="1"/>
    <col min="11282" max="11520" width="9.33203125" style="660"/>
    <col min="11521" max="11526" width="6.33203125" style="660" customWidth="1"/>
    <col min="11527" max="11537" width="5.83203125" style="660" customWidth="1"/>
    <col min="11538" max="11776" width="9.33203125" style="660"/>
    <col min="11777" max="11782" width="6.33203125" style="660" customWidth="1"/>
    <col min="11783" max="11793" width="5.83203125" style="660" customWidth="1"/>
    <col min="11794" max="12032" width="9.33203125" style="660"/>
    <col min="12033" max="12038" width="6.33203125" style="660" customWidth="1"/>
    <col min="12039" max="12049" width="5.83203125" style="660" customWidth="1"/>
    <col min="12050" max="12288" width="9.33203125" style="660"/>
    <col min="12289" max="12294" width="6.33203125" style="660" customWidth="1"/>
    <col min="12295" max="12305" width="5.83203125" style="660" customWidth="1"/>
    <col min="12306" max="12544" width="9.33203125" style="660"/>
    <col min="12545" max="12550" width="6.33203125" style="660" customWidth="1"/>
    <col min="12551" max="12561" width="5.83203125" style="660" customWidth="1"/>
    <col min="12562" max="12800" width="9.33203125" style="660"/>
    <col min="12801" max="12806" width="6.33203125" style="660" customWidth="1"/>
    <col min="12807" max="12817" width="5.83203125" style="660" customWidth="1"/>
    <col min="12818" max="13056" width="9.33203125" style="660"/>
    <col min="13057" max="13062" width="6.33203125" style="660" customWidth="1"/>
    <col min="13063" max="13073" width="5.83203125" style="660" customWidth="1"/>
    <col min="13074" max="13312" width="9.33203125" style="660"/>
    <col min="13313" max="13318" width="6.33203125" style="660" customWidth="1"/>
    <col min="13319" max="13329" width="5.83203125" style="660" customWidth="1"/>
    <col min="13330" max="13568" width="9.33203125" style="660"/>
    <col min="13569" max="13574" width="6.33203125" style="660" customWidth="1"/>
    <col min="13575" max="13585" width="5.83203125" style="660" customWidth="1"/>
    <col min="13586" max="13824" width="9.33203125" style="660"/>
    <col min="13825" max="13830" width="6.33203125" style="660" customWidth="1"/>
    <col min="13831" max="13841" width="5.83203125" style="660" customWidth="1"/>
    <col min="13842" max="14080" width="9.33203125" style="660"/>
    <col min="14081" max="14086" width="6.33203125" style="660" customWidth="1"/>
    <col min="14087" max="14097" width="5.83203125" style="660" customWidth="1"/>
    <col min="14098" max="14336" width="9.33203125" style="660"/>
    <col min="14337" max="14342" width="6.33203125" style="660" customWidth="1"/>
    <col min="14343" max="14353" width="5.83203125" style="660" customWidth="1"/>
    <col min="14354" max="14592" width="9.33203125" style="660"/>
    <col min="14593" max="14598" width="6.33203125" style="660" customWidth="1"/>
    <col min="14599" max="14609" width="5.83203125" style="660" customWidth="1"/>
    <col min="14610" max="14848" width="9.33203125" style="660"/>
    <col min="14849" max="14854" width="6.33203125" style="660" customWidth="1"/>
    <col min="14855" max="14865" width="5.83203125" style="660" customWidth="1"/>
    <col min="14866" max="15104" width="9.33203125" style="660"/>
    <col min="15105" max="15110" width="6.33203125" style="660" customWidth="1"/>
    <col min="15111" max="15121" width="5.83203125" style="660" customWidth="1"/>
    <col min="15122" max="15360" width="9.33203125" style="660"/>
    <col min="15361" max="15366" width="6.33203125" style="660" customWidth="1"/>
    <col min="15367" max="15377" width="5.83203125" style="660" customWidth="1"/>
    <col min="15378" max="15616" width="9.33203125" style="660"/>
    <col min="15617" max="15622" width="6.33203125" style="660" customWidth="1"/>
    <col min="15623" max="15633" width="5.83203125" style="660" customWidth="1"/>
    <col min="15634" max="15872" width="9.33203125" style="660"/>
    <col min="15873" max="15878" width="6.33203125" style="660" customWidth="1"/>
    <col min="15879" max="15889" width="5.83203125" style="660" customWidth="1"/>
    <col min="15890" max="16128" width="9.33203125" style="660"/>
    <col min="16129" max="16134" width="6.33203125" style="660" customWidth="1"/>
    <col min="16135" max="16145" width="5.83203125" style="660" customWidth="1"/>
    <col min="16146" max="16384" width="9.33203125" style="660"/>
  </cols>
  <sheetData>
    <row r="1" spans="1:17" ht="23.25" customHeight="1" thickBot="1">
      <c r="A1" s="1947" t="s">
        <v>524</v>
      </c>
      <c r="B1" s="1948"/>
      <c r="C1" s="1948"/>
      <c r="D1" s="1948"/>
      <c r="E1" s="1948"/>
      <c r="F1" s="1948"/>
      <c r="G1" s="1948"/>
      <c r="H1" s="1948"/>
      <c r="I1" s="1948"/>
      <c r="J1" s="1948"/>
      <c r="K1" s="1948"/>
      <c r="L1" s="1948"/>
      <c r="M1" s="1948"/>
      <c r="N1" s="1948"/>
      <c r="O1" s="1948"/>
      <c r="P1" s="1948"/>
      <c r="Q1" s="1949"/>
    </row>
    <row r="2" spans="1:17" ht="12.75">
      <c r="A2" s="1950" t="s">
        <v>282</v>
      </c>
      <c r="B2" s="1951"/>
      <c r="C2" s="1951"/>
      <c r="D2" s="1951"/>
      <c r="E2" s="1951"/>
      <c r="F2" s="1951"/>
      <c r="G2" s="1954" t="s">
        <v>281</v>
      </c>
      <c r="H2" s="1954"/>
      <c r="I2" s="1954"/>
      <c r="J2" s="1954"/>
      <c r="K2" s="1954"/>
      <c r="L2" s="1954"/>
      <c r="M2" s="1954"/>
      <c r="N2" s="1954"/>
      <c r="O2" s="1954"/>
      <c r="P2" s="1954"/>
      <c r="Q2" s="1955"/>
    </row>
    <row r="3" spans="1:17" ht="13.5" customHeight="1" thickBot="1">
      <c r="A3" s="1952"/>
      <c r="B3" s="1953"/>
      <c r="C3" s="1953"/>
      <c r="D3" s="1953"/>
      <c r="E3" s="1953"/>
      <c r="F3" s="1953"/>
      <c r="G3" s="668" t="s">
        <v>259</v>
      </c>
      <c r="H3" s="668" t="s">
        <v>260</v>
      </c>
      <c r="I3" s="668" t="s">
        <v>261</v>
      </c>
      <c r="J3" s="668" t="s">
        <v>262</v>
      </c>
      <c r="K3" s="668" t="s">
        <v>253</v>
      </c>
      <c r="L3" s="668" t="s">
        <v>254</v>
      </c>
      <c r="M3" s="668" t="s">
        <v>255</v>
      </c>
      <c r="N3" s="668" t="s">
        <v>256</v>
      </c>
      <c r="O3" s="668" t="s">
        <v>257</v>
      </c>
      <c r="P3" s="668" t="s">
        <v>263</v>
      </c>
      <c r="Q3" s="669" t="s">
        <v>280</v>
      </c>
    </row>
    <row r="4" spans="1:17" ht="21" customHeight="1">
      <c r="A4" s="1956" t="s">
        <v>861</v>
      </c>
      <c r="B4" s="1957"/>
      <c r="C4" s="1957"/>
      <c r="D4" s="1957"/>
      <c r="E4" s="1957"/>
      <c r="F4" s="1958"/>
      <c r="G4" s="892" t="s">
        <v>862</v>
      </c>
      <c r="H4" s="892" t="s">
        <v>863</v>
      </c>
      <c r="I4" s="892" t="s">
        <v>863</v>
      </c>
      <c r="J4" s="892" t="s">
        <v>863</v>
      </c>
      <c r="K4" s="892" t="s">
        <v>863</v>
      </c>
      <c r="L4" s="892" t="s">
        <v>863</v>
      </c>
      <c r="M4" s="892" t="s">
        <v>863</v>
      </c>
      <c r="N4" s="892" t="s">
        <v>863</v>
      </c>
      <c r="O4" s="892" t="s">
        <v>863</v>
      </c>
      <c r="P4" s="892" t="s">
        <v>863</v>
      </c>
      <c r="Q4" s="893" t="s">
        <v>863</v>
      </c>
    </row>
    <row r="5" spans="1:17" ht="24" customHeight="1">
      <c r="A5" s="1944" t="s">
        <v>864</v>
      </c>
      <c r="B5" s="1945"/>
      <c r="C5" s="1945"/>
      <c r="D5" s="1945"/>
      <c r="E5" s="1945"/>
      <c r="F5" s="1946"/>
      <c r="G5" s="892"/>
      <c r="H5" s="892"/>
      <c r="I5" s="892"/>
      <c r="J5" s="892"/>
      <c r="K5" s="892"/>
      <c r="L5" s="892"/>
      <c r="M5" s="892"/>
      <c r="N5" s="892"/>
      <c r="O5" s="892"/>
      <c r="P5" s="892" t="s">
        <v>863</v>
      </c>
      <c r="Q5" s="893" t="s">
        <v>862</v>
      </c>
    </row>
    <row r="6" spans="1:17" ht="27.75" customHeight="1">
      <c r="A6" s="1944" t="s">
        <v>865</v>
      </c>
      <c r="B6" s="1945"/>
      <c r="C6" s="1945"/>
      <c r="D6" s="1945"/>
      <c r="E6" s="1945"/>
      <c r="F6" s="1946"/>
      <c r="G6" s="892"/>
      <c r="H6" s="892"/>
      <c r="I6" s="892"/>
      <c r="J6" s="892"/>
      <c r="K6" s="892" t="s">
        <v>863</v>
      </c>
      <c r="L6" s="892" t="s">
        <v>863</v>
      </c>
      <c r="M6" s="892"/>
      <c r="N6" s="892"/>
      <c r="O6" s="892"/>
      <c r="P6" s="892" t="s">
        <v>863</v>
      </c>
      <c r="Q6" s="893" t="s">
        <v>863</v>
      </c>
    </row>
    <row r="7" spans="1:17" ht="20.25" customHeight="1">
      <c r="A7" s="1944" t="s">
        <v>866</v>
      </c>
      <c r="B7" s="1945"/>
      <c r="C7" s="1945"/>
      <c r="D7" s="1945"/>
      <c r="E7" s="1945"/>
      <c r="F7" s="1946"/>
      <c r="G7" s="892" t="s">
        <v>862</v>
      </c>
      <c r="H7" s="892"/>
      <c r="I7" s="892"/>
      <c r="J7" s="892"/>
      <c r="K7" s="892" t="s">
        <v>863</v>
      </c>
      <c r="L7" s="892"/>
      <c r="M7" s="892"/>
      <c r="N7" s="892"/>
      <c r="O7" s="892"/>
      <c r="P7" s="892" t="s">
        <v>863</v>
      </c>
      <c r="Q7" s="893" t="s">
        <v>863</v>
      </c>
    </row>
    <row r="8" spans="1:17" ht="19.5" customHeight="1">
      <c r="A8" s="1959" t="s">
        <v>867</v>
      </c>
      <c r="B8" s="1960"/>
      <c r="C8" s="1960"/>
      <c r="D8" s="1960"/>
      <c r="E8" s="1960"/>
      <c r="F8" s="1961"/>
      <c r="G8" s="892" t="s">
        <v>862</v>
      </c>
      <c r="H8" s="892"/>
      <c r="I8" s="892"/>
      <c r="J8" s="892"/>
      <c r="K8" s="892"/>
      <c r="L8" s="892"/>
      <c r="M8" s="892"/>
      <c r="N8" s="892"/>
      <c r="O8" s="892"/>
      <c r="P8" s="892"/>
      <c r="Q8" s="893"/>
    </row>
    <row r="9" spans="1:17" ht="20.25" customHeight="1">
      <c r="A9" s="1959" t="s">
        <v>868</v>
      </c>
      <c r="B9" s="1960"/>
      <c r="C9" s="1960"/>
      <c r="D9" s="1960"/>
      <c r="E9" s="1960"/>
      <c r="F9" s="1961"/>
      <c r="G9" s="892" t="s">
        <v>862</v>
      </c>
      <c r="H9" s="892"/>
      <c r="I9" s="892"/>
      <c r="J9" s="892"/>
      <c r="K9" s="892" t="s">
        <v>863</v>
      </c>
      <c r="L9" s="892"/>
      <c r="M9" s="892"/>
      <c r="N9" s="892"/>
      <c r="O9" s="892"/>
      <c r="P9" s="892" t="s">
        <v>863</v>
      </c>
      <c r="Q9" s="893" t="s">
        <v>863</v>
      </c>
    </row>
    <row r="10" spans="1:17" ht="30.75" customHeight="1">
      <c r="A10" s="1959" t="s">
        <v>869</v>
      </c>
      <c r="B10" s="1960"/>
      <c r="C10" s="1960"/>
      <c r="D10" s="1960"/>
      <c r="E10" s="1960"/>
      <c r="F10" s="1961"/>
      <c r="G10" s="892" t="s">
        <v>863</v>
      </c>
      <c r="H10" s="892"/>
      <c r="I10" s="892"/>
      <c r="J10" s="892"/>
      <c r="K10" s="892" t="s">
        <v>863</v>
      </c>
      <c r="L10" s="892"/>
      <c r="M10" s="892"/>
      <c r="N10" s="892"/>
      <c r="O10" s="892"/>
      <c r="P10" s="892" t="s">
        <v>863</v>
      </c>
      <c r="Q10" s="893" t="s">
        <v>863</v>
      </c>
    </row>
    <row r="11" spans="1:17" ht="21.75" customHeight="1">
      <c r="A11" s="1959" t="s">
        <v>870</v>
      </c>
      <c r="B11" s="1960"/>
      <c r="C11" s="1960"/>
      <c r="D11" s="1960"/>
      <c r="E11" s="1960"/>
      <c r="F11" s="1961"/>
      <c r="G11" s="892"/>
      <c r="H11" s="892"/>
      <c r="I11" s="892"/>
      <c r="J11" s="892"/>
      <c r="K11" s="892" t="s">
        <v>863</v>
      </c>
      <c r="L11" s="892"/>
      <c r="M11" s="892"/>
      <c r="N11" s="892"/>
      <c r="O11" s="892"/>
      <c r="P11" s="892" t="s">
        <v>863</v>
      </c>
      <c r="Q11" s="893" t="s">
        <v>863</v>
      </c>
    </row>
    <row r="12" spans="1:17" ht="27" customHeight="1">
      <c r="A12" s="1959" t="s">
        <v>871</v>
      </c>
      <c r="B12" s="1960"/>
      <c r="C12" s="1960"/>
      <c r="D12" s="1960"/>
      <c r="E12" s="1960"/>
      <c r="F12" s="1961"/>
      <c r="G12" s="892" t="s">
        <v>863</v>
      </c>
      <c r="H12" s="892" t="s">
        <v>863</v>
      </c>
      <c r="I12" s="892" t="s">
        <v>863</v>
      </c>
      <c r="J12" s="892" t="s">
        <v>863</v>
      </c>
      <c r="K12" s="892" t="s">
        <v>863</v>
      </c>
      <c r="L12" s="892" t="s">
        <v>863</v>
      </c>
      <c r="M12" s="892" t="s">
        <v>863</v>
      </c>
      <c r="N12" s="892" t="s">
        <v>863</v>
      </c>
      <c r="O12" s="892" t="s">
        <v>863</v>
      </c>
      <c r="P12" s="892" t="s">
        <v>863</v>
      </c>
      <c r="Q12" s="893"/>
    </row>
    <row r="13" spans="1:17" ht="29.25" customHeight="1">
      <c r="A13" s="1959" t="s">
        <v>872</v>
      </c>
      <c r="B13" s="1960"/>
      <c r="C13" s="1960"/>
      <c r="D13" s="1960"/>
      <c r="E13" s="1960"/>
      <c r="F13" s="1961"/>
      <c r="G13" s="892" t="s">
        <v>863</v>
      </c>
      <c r="H13" s="892"/>
      <c r="I13" s="892"/>
      <c r="J13" s="892"/>
      <c r="K13" s="892" t="s">
        <v>863</v>
      </c>
      <c r="L13" s="892"/>
      <c r="M13" s="892"/>
      <c r="N13" s="892"/>
      <c r="O13" s="892"/>
      <c r="P13" s="892"/>
      <c r="Q13" s="893" t="s">
        <v>863</v>
      </c>
    </row>
    <row r="14" spans="1:17" ht="21.75" customHeight="1">
      <c r="A14" s="1959" t="s">
        <v>873</v>
      </c>
      <c r="B14" s="1960"/>
      <c r="C14" s="1960"/>
      <c r="D14" s="1960"/>
      <c r="E14" s="1960"/>
      <c r="F14" s="1961"/>
      <c r="G14" s="892" t="s">
        <v>863</v>
      </c>
      <c r="H14" s="892" t="s">
        <v>863</v>
      </c>
      <c r="I14" s="892" t="s">
        <v>863</v>
      </c>
      <c r="J14" s="892" t="s">
        <v>863</v>
      </c>
      <c r="K14" s="892" t="s">
        <v>863</v>
      </c>
      <c r="L14" s="892" t="s">
        <v>863</v>
      </c>
      <c r="M14" s="892" t="s">
        <v>863</v>
      </c>
      <c r="N14" s="892" t="s">
        <v>863</v>
      </c>
      <c r="O14" s="892" t="s">
        <v>863</v>
      </c>
      <c r="P14" s="892" t="s">
        <v>862</v>
      </c>
      <c r="Q14" s="893"/>
    </row>
    <row r="15" spans="1:17" ht="41.25" customHeight="1">
      <c r="A15" s="1959" t="s">
        <v>874</v>
      </c>
      <c r="B15" s="1960"/>
      <c r="C15" s="1960"/>
      <c r="D15" s="1960"/>
      <c r="E15" s="1960"/>
      <c r="F15" s="1961"/>
      <c r="G15" s="892" t="s">
        <v>862</v>
      </c>
      <c r="H15" s="892" t="s">
        <v>862</v>
      </c>
      <c r="I15" s="892" t="s">
        <v>862</v>
      </c>
      <c r="J15" s="892" t="s">
        <v>862</v>
      </c>
      <c r="K15" s="892" t="s">
        <v>862</v>
      </c>
      <c r="L15" s="892" t="s">
        <v>862</v>
      </c>
      <c r="M15" s="892" t="s">
        <v>862</v>
      </c>
      <c r="N15" s="892" t="s">
        <v>862</v>
      </c>
      <c r="O15" s="892" t="s">
        <v>862</v>
      </c>
      <c r="P15" s="892" t="s">
        <v>862</v>
      </c>
      <c r="Q15" s="893"/>
    </row>
    <row r="16" spans="1:17" ht="25.5" customHeight="1">
      <c r="A16" s="1962" t="s">
        <v>875</v>
      </c>
      <c r="B16" s="1963"/>
      <c r="C16" s="1963"/>
      <c r="D16" s="1963"/>
      <c r="E16" s="1963"/>
      <c r="F16" s="1964"/>
      <c r="G16" s="894" t="s">
        <v>863</v>
      </c>
      <c r="H16" s="892"/>
      <c r="I16" s="892"/>
      <c r="J16" s="892"/>
      <c r="K16" s="892" t="s">
        <v>862</v>
      </c>
      <c r="L16" s="892"/>
      <c r="M16" s="892"/>
      <c r="N16" s="892"/>
      <c r="O16" s="892"/>
      <c r="P16" s="892" t="s">
        <v>862</v>
      </c>
      <c r="Q16" s="893"/>
    </row>
    <row r="17" spans="1:17" ht="29.25" customHeight="1">
      <c r="A17" s="1959" t="s">
        <v>876</v>
      </c>
      <c r="B17" s="1960"/>
      <c r="C17" s="1960"/>
      <c r="D17" s="1960"/>
      <c r="E17" s="1960"/>
      <c r="F17" s="1961"/>
      <c r="G17" s="894"/>
      <c r="H17" s="892"/>
      <c r="I17" s="892"/>
      <c r="J17" s="892"/>
      <c r="K17" s="892" t="s">
        <v>863</v>
      </c>
      <c r="L17" s="892"/>
      <c r="M17" s="892"/>
      <c r="N17" s="892"/>
      <c r="O17" s="892"/>
      <c r="P17" s="892" t="s">
        <v>863</v>
      </c>
      <c r="Q17" s="893"/>
    </row>
    <row r="18" spans="1:17" ht="27" customHeight="1">
      <c r="A18" s="1959" t="s">
        <v>877</v>
      </c>
      <c r="B18" s="1960"/>
      <c r="C18" s="1960"/>
      <c r="D18" s="1960"/>
      <c r="E18" s="1960"/>
      <c r="F18" s="1961"/>
      <c r="G18" s="894" t="s">
        <v>863</v>
      </c>
      <c r="H18" s="892"/>
      <c r="I18" s="892"/>
      <c r="J18" s="892"/>
      <c r="K18" s="892" t="s">
        <v>863</v>
      </c>
      <c r="L18" s="892"/>
      <c r="M18" s="892"/>
      <c r="N18" s="892"/>
      <c r="O18" s="892"/>
      <c r="P18" s="892" t="s">
        <v>863</v>
      </c>
      <c r="Q18" s="893"/>
    </row>
    <row r="19" spans="1:17" ht="30" customHeight="1">
      <c r="A19" s="1959" t="s">
        <v>878</v>
      </c>
      <c r="B19" s="1960"/>
      <c r="C19" s="1960"/>
      <c r="D19" s="1960"/>
      <c r="E19" s="1960"/>
      <c r="F19" s="1961"/>
      <c r="G19" s="894" t="s">
        <v>863</v>
      </c>
      <c r="H19" s="892"/>
      <c r="I19" s="892"/>
      <c r="J19" s="892"/>
      <c r="K19" s="892" t="s">
        <v>863</v>
      </c>
      <c r="L19" s="892"/>
      <c r="M19" s="892"/>
      <c r="N19" s="892"/>
      <c r="O19" s="892"/>
      <c r="P19" s="892" t="s">
        <v>863</v>
      </c>
      <c r="Q19" s="893"/>
    </row>
    <row r="20" spans="1:17" ht="39" customHeight="1">
      <c r="A20" s="1959" t="s">
        <v>879</v>
      </c>
      <c r="B20" s="1960"/>
      <c r="C20" s="1960"/>
      <c r="D20" s="1960"/>
      <c r="E20" s="1960"/>
      <c r="F20" s="1961"/>
      <c r="G20" s="894" t="s">
        <v>863</v>
      </c>
      <c r="H20" s="892" t="s">
        <v>863</v>
      </c>
      <c r="I20" s="892" t="s">
        <v>863</v>
      </c>
      <c r="J20" s="892" t="s">
        <v>863</v>
      </c>
      <c r="K20" s="892" t="s">
        <v>863</v>
      </c>
      <c r="L20" s="892" t="s">
        <v>863</v>
      </c>
      <c r="M20" s="892" t="s">
        <v>863</v>
      </c>
      <c r="N20" s="892" t="s">
        <v>863</v>
      </c>
      <c r="O20" s="892" t="s">
        <v>863</v>
      </c>
      <c r="P20" s="892" t="s">
        <v>863</v>
      </c>
      <c r="Q20" s="893"/>
    </row>
    <row r="21" spans="1:17" ht="28.5" customHeight="1">
      <c r="A21" s="1959" t="s">
        <v>880</v>
      </c>
      <c r="B21" s="1960"/>
      <c r="C21" s="1960"/>
      <c r="D21" s="1960"/>
      <c r="E21" s="1960"/>
      <c r="F21" s="1961"/>
      <c r="G21" s="894" t="s">
        <v>863</v>
      </c>
      <c r="H21" s="892" t="s">
        <v>863</v>
      </c>
      <c r="I21" s="892"/>
      <c r="J21" s="892"/>
      <c r="K21" s="892" t="s">
        <v>863</v>
      </c>
      <c r="L21" s="892"/>
      <c r="M21" s="892"/>
      <c r="N21" s="892"/>
      <c r="O21" s="892"/>
      <c r="P21" s="892" t="s">
        <v>863</v>
      </c>
      <c r="Q21" s="893" t="s">
        <v>863</v>
      </c>
    </row>
    <row r="22" spans="1:17" ht="27.75" customHeight="1">
      <c r="A22" s="1959" t="s">
        <v>881</v>
      </c>
      <c r="B22" s="1960"/>
      <c r="C22" s="1960"/>
      <c r="D22" s="1960"/>
      <c r="E22" s="1960"/>
      <c r="F22" s="1961"/>
      <c r="G22" s="894" t="s">
        <v>863</v>
      </c>
      <c r="H22" s="892" t="s">
        <v>863</v>
      </c>
      <c r="I22" s="892" t="s">
        <v>863</v>
      </c>
      <c r="J22" s="892" t="s">
        <v>863</v>
      </c>
      <c r="K22" s="892" t="s">
        <v>863</v>
      </c>
      <c r="L22" s="892" t="s">
        <v>863</v>
      </c>
      <c r="M22" s="892" t="s">
        <v>863</v>
      </c>
      <c r="N22" s="892" t="s">
        <v>863</v>
      </c>
      <c r="O22" s="892" t="s">
        <v>863</v>
      </c>
      <c r="P22" s="892" t="s">
        <v>863</v>
      </c>
      <c r="Q22" s="893"/>
    </row>
    <row r="23" spans="1:17" ht="30" customHeight="1">
      <c r="A23" s="1959" t="s">
        <v>882</v>
      </c>
      <c r="B23" s="1960"/>
      <c r="C23" s="1960"/>
      <c r="D23" s="1960"/>
      <c r="E23" s="1960"/>
      <c r="F23" s="1961"/>
      <c r="G23" s="894" t="s">
        <v>863</v>
      </c>
      <c r="H23" s="892"/>
      <c r="I23" s="892"/>
      <c r="J23" s="892"/>
      <c r="K23" s="892" t="s">
        <v>863</v>
      </c>
      <c r="L23" s="892"/>
      <c r="M23" s="892"/>
      <c r="N23" s="892"/>
      <c r="O23" s="892"/>
      <c r="P23" s="892" t="s">
        <v>863</v>
      </c>
      <c r="Q23" s="893"/>
    </row>
    <row r="24" spans="1:17" ht="27" customHeight="1">
      <c r="A24" s="1959" t="s">
        <v>883</v>
      </c>
      <c r="B24" s="1960"/>
      <c r="C24" s="1960"/>
      <c r="D24" s="1960"/>
      <c r="E24" s="1960"/>
      <c r="F24" s="1961"/>
      <c r="G24" s="894"/>
      <c r="H24" s="892"/>
      <c r="I24" s="892"/>
      <c r="J24" s="892"/>
      <c r="K24" s="892" t="s">
        <v>863</v>
      </c>
      <c r="L24" s="892"/>
      <c r="M24" s="892"/>
      <c r="N24" s="892"/>
      <c r="O24" s="892"/>
      <c r="P24" s="892" t="s">
        <v>863</v>
      </c>
      <c r="Q24" s="893"/>
    </row>
    <row r="25" spans="1:17" ht="21.75" customHeight="1">
      <c r="A25" s="1959" t="s">
        <v>884</v>
      </c>
      <c r="B25" s="1960"/>
      <c r="C25" s="1960"/>
      <c r="D25" s="1960"/>
      <c r="E25" s="1960"/>
      <c r="F25" s="1961"/>
      <c r="G25" s="894" t="s">
        <v>863</v>
      </c>
      <c r="H25" s="892" t="s">
        <v>863</v>
      </c>
      <c r="I25" s="892"/>
      <c r="J25" s="892"/>
      <c r="K25" s="892" t="s">
        <v>863</v>
      </c>
      <c r="L25" s="892"/>
      <c r="M25" s="892"/>
      <c r="N25" s="892"/>
      <c r="O25" s="892" t="s">
        <v>863</v>
      </c>
      <c r="P25" s="892" t="s">
        <v>863</v>
      </c>
      <c r="Q25" s="893"/>
    </row>
    <row r="26" spans="1:17" ht="31.5" customHeight="1">
      <c r="A26" s="1959" t="s">
        <v>885</v>
      </c>
      <c r="B26" s="1960"/>
      <c r="C26" s="1960"/>
      <c r="D26" s="1960"/>
      <c r="E26" s="1960"/>
      <c r="F26" s="1961"/>
      <c r="G26" s="892"/>
      <c r="H26" s="892"/>
      <c r="I26" s="892"/>
      <c r="J26" s="892" t="s">
        <v>862</v>
      </c>
      <c r="K26" s="892" t="s">
        <v>862</v>
      </c>
      <c r="L26" s="892"/>
      <c r="M26" s="892"/>
      <c r="N26" s="892"/>
      <c r="O26" s="892" t="s">
        <v>862</v>
      </c>
      <c r="P26" s="892" t="s">
        <v>862</v>
      </c>
      <c r="Q26" s="893"/>
    </row>
    <row r="27" spans="1:17" ht="38.25" customHeight="1">
      <c r="A27" s="1959" t="s">
        <v>886</v>
      </c>
      <c r="B27" s="1960"/>
      <c r="C27" s="1960"/>
      <c r="D27" s="1960"/>
      <c r="E27" s="1960"/>
      <c r="F27" s="1961"/>
      <c r="G27" s="892"/>
      <c r="H27" s="892"/>
      <c r="I27" s="892"/>
      <c r="J27" s="892"/>
      <c r="K27" s="892"/>
      <c r="L27" s="892"/>
      <c r="M27" s="892"/>
      <c r="N27" s="892"/>
      <c r="O27" s="892" t="s">
        <v>862</v>
      </c>
      <c r="P27" s="892" t="s">
        <v>862</v>
      </c>
      <c r="Q27" s="893"/>
    </row>
    <row r="28" spans="1:17" ht="27.75" customHeight="1">
      <c r="A28" s="1968" t="s">
        <v>1535</v>
      </c>
      <c r="B28" s="1969"/>
      <c r="C28" s="1969"/>
      <c r="D28" s="1969"/>
      <c r="E28" s="1969"/>
      <c r="F28" s="1970"/>
      <c r="G28" s="892" t="s">
        <v>862</v>
      </c>
      <c r="H28" s="892" t="s">
        <v>862</v>
      </c>
      <c r="I28" s="892" t="s">
        <v>862</v>
      </c>
      <c r="J28" s="892" t="s">
        <v>862</v>
      </c>
      <c r="K28" s="892" t="s">
        <v>862</v>
      </c>
      <c r="L28" s="892" t="s">
        <v>862</v>
      </c>
      <c r="M28" s="892" t="s">
        <v>862</v>
      </c>
      <c r="N28" s="892" t="s">
        <v>862</v>
      </c>
      <c r="O28" s="892" t="s">
        <v>862</v>
      </c>
      <c r="P28" s="892" t="s">
        <v>862</v>
      </c>
      <c r="Q28" s="893"/>
    </row>
    <row r="29" spans="1:17" ht="28.5" customHeight="1">
      <c r="A29" s="1959" t="s">
        <v>887</v>
      </c>
      <c r="B29" s="1960"/>
      <c r="C29" s="1960"/>
      <c r="D29" s="1960"/>
      <c r="E29" s="1960"/>
      <c r="F29" s="1961"/>
      <c r="G29" s="892" t="s">
        <v>863</v>
      </c>
      <c r="H29" s="892" t="s">
        <v>863</v>
      </c>
      <c r="I29" s="892" t="s">
        <v>863</v>
      </c>
      <c r="J29" s="892" t="s">
        <v>863</v>
      </c>
      <c r="K29" s="892" t="s">
        <v>863</v>
      </c>
      <c r="L29" s="892" t="s">
        <v>863</v>
      </c>
      <c r="M29" s="892" t="s">
        <v>863</v>
      </c>
      <c r="N29" s="892" t="s">
        <v>863</v>
      </c>
      <c r="O29" s="892" t="s">
        <v>863</v>
      </c>
      <c r="P29" s="892" t="s">
        <v>863</v>
      </c>
      <c r="Q29" s="893" t="s">
        <v>863</v>
      </c>
    </row>
    <row r="30" spans="1:17" ht="21.75" customHeight="1">
      <c r="A30" s="1965" t="s">
        <v>888</v>
      </c>
      <c r="B30" s="1966"/>
      <c r="C30" s="1966"/>
      <c r="D30" s="1966"/>
      <c r="E30" s="1966"/>
      <c r="F30" s="1967"/>
      <c r="G30" s="892"/>
      <c r="H30" s="892"/>
      <c r="I30" s="892"/>
      <c r="J30" s="892"/>
      <c r="K30" s="892"/>
      <c r="L30" s="892"/>
      <c r="M30" s="892"/>
      <c r="N30" s="892"/>
      <c r="O30" s="892"/>
      <c r="P30" s="892"/>
      <c r="Q30" s="893"/>
    </row>
    <row r="31" spans="1:17" ht="25.15" customHeight="1">
      <c r="A31" s="1959" t="s">
        <v>889</v>
      </c>
      <c r="B31" s="1960"/>
      <c r="C31" s="1960"/>
      <c r="D31" s="1960"/>
      <c r="E31" s="1960"/>
      <c r="F31" s="1961"/>
      <c r="G31" s="892"/>
      <c r="H31" s="892"/>
      <c r="I31" s="892" t="s">
        <v>862</v>
      </c>
      <c r="J31" s="892" t="s">
        <v>862</v>
      </c>
      <c r="K31" s="892"/>
      <c r="L31" s="892"/>
      <c r="M31" s="892"/>
      <c r="N31" s="892"/>
      <c r="O31" s="892"/>
      <c r="P31" s="892"/>
      <c r="Q31" s="893"/>
    </row>
    <row r="32" spans="1:17" ht="24.6" customHeight="1">
      <c r="A32" s="1959" t="s">
        <v>890</v>
      </c>
      <c r="B32" s="1960"/>
      <c r="C32" s="1960"/>
      <c r="D32" s="1960"/>
      <c r="E32" s="1960"/>
      <c r="F32" s="1961"/>
      <c r="G32" s="892"/>
      <c r="H32" s="892"/>
      <c r="I32" s="892"/>
      <c r="J32" s="892"/>
      <c r="K32" s="892"/>
      <c r="L32" s="892" t="s">
        <v>862</v>
      </c>
      <c r="M32" s="892"/>
      <c r="N32" s="892"/>
      <c r="O32" s="892"/>
      <c r="P32" s="892"/>
      <c r="Q32" s="893"/>
    </row>
    <row r="33" spans="1:17" ht="27.6" customHeight="1">
      <c r="A33" s="1959" t="s">
        <v>891</v>
      </c>
      <c r="B33" s="1960"/>
      <c r="C33" s="1960"/>
      <c r="D33" s="1960"/>
      <c r="E33" s="1960"/>
      <c r="F33" s="1961"/>
      <c r="G33" s="892"/>
      <c r="H33" s="892"/>
      <c r="I33" s="892"/>
      <c r="J33" s="892"/>
      <c r="K33" s="892"/>
      <c r="L33" s="892"/>
      <c r="M33" s="892"/>
      <c r="N33" s="892" t="s">
        <v>862</v>
      </c>
      <c r="O33" s="892" t="s">
        <v>862</v>
      </c>
      <c r="P33" s="892"/>
      <c r="Q33" s="893"/>
    </row>
    <row r="34" spans="1:17" ht="22.9" customHeight="1">
      <c r="A34" s="1962" t="s">
        <v>892</v>
      </c>
      <c r="B34" s="1963"/>
      <c r="C34" s="1963"/>
      <c r="D34" s="1963"/>
      <c r="E34" s="1963"/>
      <c r="F34" s="1964"/>
      <c r="G34" s="894"/>
      <c r="H34" s="892"/>
      <c r="I34" s="892" t="s">
        <v>862</v>
      </c>
      <c r="J34" s="892" t="s">
        <v>862</v>
      </c>
      <c r="K34" s="892"/>
      <c r="L34" s="892"/>
      <c r="M34" s="892" t="s">
        <v>862</v>
      </c>
      <c r="N34" s="892" t="s">
        <v>862</v>
      </c>
      <c r="O34" s="892"/>
      <c r="P34" s="892"/>
      <c r="Q34" s="893"/>
    </row>
    <row r="35" spans="1:17" ht="26.45" customHeight="1">
      <c r="A35" s="1959" t="s">
        <v>893</v>
      </c>
      <c r="B35" s="1960"/>
      <c r="C35" s="1960"/>
      <c r="D35" s="1960"/>
      <c r="E35" s="1960"/>
      <c r="F35" s="1961"/>
      <c r="G35" s="892" t="s">
        <v>862</v>
      </c>
      <c r="H35" s="892" t="s">
        <v>862</v>
      </c>
      <c r="I35" s="892" t="s">
        <v>862</v>
      </c>
      <c r="J35" s="892" t="s">
        <v>862</v>
      </c>
      <c r="K35" s="892" t="s">
        <v>862</v>
      </c>
      <c r="L35" s="892" t="s">
        <v>862</v>
      </c>
      <c r="M35" s="892" t="s">
        <v>862</v>
      </c>
      <c r="N35" s="892" t="s">
        <v>862</v>
      </c>
      <c r="O35" s="892" t="s">
        <v>862</v>
      </c>
      <c r="P35" s="892" t="s">
        <v>862</v>
      </c>
      <c r="Q35" s="893"/>
    </row>
    <row r="36" spans="1:17" ht="1.1499999999999999" customHeight="1" thickBot="1">
      <c r="A36" s="1971"/>
      <c r="B36" s="1972"/>
      <c r="C36" s="1972"/>
      <c r="D36" s="1972"/>
      <c r="E36" s="1972"/>
      <c r="F36" s="1972"/>
      <c r="G36" s="664"/>
      <c r="H36" s="664"/>
      <c r="I36" s="664"/>
      <c r="J36" s="664"/>
      <c r="K36" s="664"/>
      <c r="L36" s="664"/>
      <c r="M36" s="664"/>
      <c r="N36" s="664"/>
      <c r="O36" s="664"/>
      <c r="P36" s="664"/>
      <c r="Q36" s="662"/>
    </row>
  </sheetData>
  <mergeCells count="36">
    <mergeCell ref="A36:F36"/>
    <mergeCell ref="A31:F31"/>
    <mergeCell ref="A32:F32"/>
    <mergeCell ref="A33:F33"/>
    <mergeCell ref="A34:F34"/>
    <mergeCell ref="A35:F35"/>
    <mergeCell ref="A30:F30"/>
    <mergeCell ref="A19:F19"/>
    <mergeCell ref="A20:F20"/>
    <mergeCell ref="A21:F21"/>
    <mergeCell ref="A22:F22"/>
    <mergeCell ref="A23:F23"/>
    <mergeCell ref="A24:F24"/>
    <mergeCell ref="A25:F25"/>
    <mergeCell ref="A26:F26"/>
    <mergeCell ref="A27:F27"/>
    <mergeCell ref="A28:F28"/>
    <mergeCell ref="A29:F29"/>
    <mergeCell ref="A18:F18"/>
    <mergeCell ref="A7:F7"/>
    <mergeCell ref="A8:F8"/>
    <mergeCell ref="A9:F9"/>
    <mergeCell ref="A10:F10"/>
    <mergeCell ref="A11:F11"/>
    <mergeCell ref="A12:F12"/>
    <mergeCell ref="A13:F13"/>
    <mergeCell ref="A14:F14"/>
    <mergeCell ref="A15:F15"/>
    <mergeCell ref="A16:F16"/>
    <mergeCell ref="A17:F17"/>
    <mergeCell ref="A6:F6"/>
    <mergeCell ref="A1:Q1"/>
    <mergeCell ref="A2:F3"/>
    <mergeCell ref="G2:Q2"/>
    <mergeCell ref="A4:F4"/>
    <mergeCell ref="A5:F5"/>
  </mergeCells>
  <hyperlinks>
    <hyperlink ref="A2" r:id="rId1" display="SADR@AJI PROGRAMA"/>
  </hyperlinks>
  <printOptions horizontalCentered="1"/>
  <pageMargins left="0.59055118110236227" right="0" top="0.51181102362204722" bottom="0.31496062992125984" header="0.35433070866141736" footer="0.23622047244094491"/>
  <pageSetup paperSize="9" orientation="portrait" r:id="rId2"/>
  <headerFooter alignWithMargins="0">
    <oddFooter>&amp;A</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dimension ref="A1:T47"/>
  <sheetViews>
    <sheetView workbookViewId="0">
      <selection activeCell="V30" sqref="V30"/>
    </sheetView>
  </sheetViews>
  <sheetFormatPr defaultRowHeight="12.75"/>
  <cols>
    <col min="1" max="1" width="5.1640625" style="92" customWidth="1"/>
    <col min="2" max="2" width="44.1640625" style="92" customWidth="1"/>
    <col min="3" max="13" width="4.83203125" style="92" customWidth="1"/>
    <col min="14" max="256" width="9.33203125" style="92"/>
    <col min="257" max="257" width="5.1640625" style="92" customWidth="1"/>
    <col min="258" max="258" width="44.1640625" style="92" customWidth="1"/>
    <col min="259" max="269" width="4.83203125" style="92" customWidth="1"/>
    <col min="270" max="512" width="9.33203125" style="92"/>
    <col min="513" max="513" width="5.1640625" style="92" customWidth="1"/>
    <col min="514" max="514" width="44.1640625" style="92" customWidth="1"/>
    <col min="515" max="525" width="4.83203125" style="92" customWidth="1"/>
    <col min="526" max="768" width="9.33203125" style="92"/>
    <col min="769" max="769" width="5.1640625" style="92" customWidth="1"/>
    <col min="770" max="770" width="44.1640625" style="92" customWidth="1"/>
    <col min="771" max="781" width="4.83203125" style="92" customWidth="1"/>
    <col min="782" max="1024" width="9.33203125" style="92"/>
    <col min="1025" max="1025" width="5.1640625" style="92" customWidth="1"/>
    <col min="1026" max="1026" width="44.1640625" style="92" customWidth="1"/>
    <col min="1027" max="1037" width="4.83203125" style="92" customWidth="1"/>
    <col min="1038" max="1280" width="9.33203125" style="92"/>
    <col min="1281" max="1281" width="5.1640625" style="92" customWidth="1"/>
    <col min="1282" max="1282" width="44.1640625" style="92" customWidth="1"/>
    <col min="1283" max="1293" width="4.83203125" style="92" customWidth="1"/>
    <col min="1294" max="1536" width="9.33203125" style="92"/>
    <col min="1537" max="1537" width="5.1640625" style="92" customWidth="1"/>
    <col min="1538" max="1538" width="44.1640625" style="92" customWidth="1"/>
    <col min="1539" max="1549" width="4.83203125" style="92" customWidth="1"/>
    <col min="1550" max="1792" width="9.33203125" style="92"/>
    <col min="1793" max="1793" width="5.1640625" style="92" customWidth="1"/>
    <col min="1794" max="1794" width="44.1640625" style="92" customWidth="1"/>
    <col min="1795" max="1805" width="4.83203125" style="92" customWidth="1"/>
    <col min="1806" max="2048" width="9.33203125" style="92"/>
    <col min="2049" max="2049" width="5.1640625" style="92" customWidth="1"/>
    <col min="2050" max="2050" width="44.1640625" style="92" customWidth="1"/>
    <col min="2051" max="2061" width="4.83203125" style="92" customWidth="1"/>
    <col min="2062" max="2304" width="9.33203125" style="92"/>
    <col min="2305" max="2305" width="5.1640625" style="92" customWidth="1"/>
    <col min="2306" max="2306" width="44.1640625" style="92" customWidth="1"/>
    <col min="2307" max="2317" width="4.83203125" style="92" customWidth="1"/>
    <col min="2318" max="2560" width="9.33203125" style="92"/>
    <col min="2561" max="2561" width="5.1640625" style="92" customWidth="1"/>
    <col min="2562" max="2562" width="44.1640625" style="92" customWidth="1"/>
    <col min="2563" max="2573" width="4.83203125" style="92" customWidth="1"/>
    <col min="2574" max="2816" width="9.33203125" style="92"/>
    <col min="2817" max="2817" width="5.1640625" style="92" customWidth="1"/>
    <col min="2818" max="2818" width="44.1640625" style="92" customWidth="1"/>
    <col min="2819" max="2829" width="4.83203125" style="92" customWidth="1"/>
    <col min="2830" max="3072" width="9.33203125" style="92"/>
    <col min="3073" max="3073" width="5.1640625" style="92" customWidth="1"/>
    <col min="3074" max="3074" width="44.1640625" style="92" customWidth="1"/>
    <col min="3075" max="3085" width="4.83203125" style="92" customWidth="1"/>
    <col min="3086" max="3328" width="9.33203125" style="92"/>
    <col min="3329" max="3329" width="5.1640625" style="92" customWidth="1"/>
    <col min="3330" max="3330" width="44.1640625" style="92" customWidth="1"/>
    <col min="3331" max="3341" width="4.83203125" style="92" customWidth="1"/>
    <col min="3342" max="3584" width="9.33203125" style="92"/>
    <col min="3585" max="3585" width="5.1640625" style="92" customWidth="1"/>
    <col min="3586" max="3586" width="44.1640625" style="92" customWidth="1"/>
    <col min="3587" max="3597" width="4.83203125" style="92" customWidth="1"/>
    <col min="3598" max="3840" width="9.33203125" style="92"/>
    <col min="3841" max="3841" width="5.1640625" style="92" customWidth="1"/>
    <col min="3842" max="3842" width="44.1640625" style="92" customWidth="1"/>
    <col min="3843" max="3853" width="4.83203125" style="92" customWidth="1"/>
    <col min="3854" max="4096" width="9.33203125" style="92"/>
    <col min="4097" max="4097" width="5.1640625" style="92" customWidth="1"/>
    <col min="4098" max="4098" width="44.1640625" style="92" customWidth="1"/>
    <col min="4099" max="4109" width="4.83203125" style="92" customWidth="1"/>
    <col min="4110" max="4352" width="9.33203125" style="92"/>
    <col min="4353" max="4353" width="5.1640625" style="92" customWidth="1"/>
    <col min="4354" max="4354" width="44.1640625" style="92" customWidth="1"/>
    <col min="4355" max="4365" width="4.83203125" style="92" customWidth="1"/>
    <col min="4366" max="4608" width="9.33203125" style="92"/>
    <col min="4609" max="4609" width="5.1640625" style="92" customWidth="1"/>
    <col min="4610" max="4610" width="44.1640625" style="92" customWidth="1"/>
    <col min="4611" max="4621" width="4.83203125" style="92" customWidth="1"/>
    <col min="4622" max="4864" width="9.33203125" style="92"/>
    <col min="4865" max="4865" width="5.1640625" style="92" customWidth="1"/>
    <col min="4866" max="4866" width="44.1640625" style="92" customWidth="1"/>
    <col min="4867" max="4877" width="4.83203125" style="92" customWidth="1"/>
    <col min="4878" max="5120" width="9.33203125" style="92"/>
    <col min="5121" max="5121" width="5.1640625" style="92" customWidth="1"/>
    <col min="5122" max="5122" width="44.1640625" style="92" customWidth="1"/>
    <col min="5123" max="5133" width="4.83203125" style="92" customWidth="1"/>
    <col min="5134" max="5376" width="9.33203125" style="92"/>
    <col min="5377" max="5377" width="5.1640625" style="92" customWidth="1"/>
    <col min="5378" max="5378" width="44.1640625" style="92" customWidth="1"/>
    <col min="5379" max="5389" width="4.83203125" style="92" customWidth="1"/>
    <col min="5390" max="5632" width="9.33203125" style="92"/>
    <col min="5633" max="5633" width="5.1640625" style="92" customWidth="1"/>
    <col min="5634" max="5634" width="44.1640625" style="92" customWidth="1"/>
    <col min="5635" max="5645" width="4.83203125" style="92" customWidth="1"/>
    <col min="5646" max="5888" width="9.33203125" style="92"/>
    <col min="5889" max="5889" width="5.1640625" style="92" customWidth="1"/>
    <col min="5890" max="5890" width="44.1640625" style="92" customWidth="1"/>
    <col min="5891" max="5901" width="4.83203125" style="92" customWidth="1"/>
    <col min="5902" max="6144" width="9.33203125" style="92"/>
    <col min="6145" max="6145" width="5.1640625" style="92" customWidth="1"/>
    <col min="6146" max="6146" width="44.1640625" style="92" customWidth="1"/>
    <col min="6147" max="6157" width="4.83203125" style="92" customWidth="1"/>
    <col min="6158" max="6400" width="9.33203125" style="92"/>
    <col min="6401" max="6401" width="5.1640625" style="92" customWidth="1"/>
    <col min="6402" max="6402" width="44.1640625" style="92" customWidth="1"/>
    <col min="6403" max="6413" width="4.83203125" style="92" customWidth="1"/>
    <col min="6414" max="6656" width="9.33203125" style="92"/>
    <col min="6657" max="6657" width="5.1640625" style="92" customWidth="1"/>
    <col min="6658" max="6658" width="44.1640625" style="92" customWidth="1"/>
    <col min="6659" max="6669" width="4.83203125" style="92" customWidth="1"/>
    <col min="6670" max="6912" width="9.33203125" style="92"/>
    <col min="6913" max="6913" width="5.1640625" style="92" customWidth="1"/>
    <col min="6914" max="6914" width="44.1640625" style="92" customWidth="1"/>
    <col min="6915" max="6925" width="4.83203125" style="92" customWidth="1"/>
    <col min="6926" max="7168" width="9.33203125" style="92"/>
    <col min="7169" max="7169" width="5.1640625" style="92" customWidth="1"/>
    <col min="7170" max="7170" width="44.1640625" style="92" customWidth="1"/>
    <col min="7171" max="7181" width="4.83203125" style="92" customWidth="1"/>
    <col min="7182" max="7424" width="9.33203125" style="92"/>
    <col min="7425" max="7425" width="5.1640625" style="92" customWidth="1"/>
    <col min="7426" max="7426" width="44.1640625" style="92" customWidth="1"/>
    <col min="7427" max="7437" width="4.83203125" style="92" customWidth="1"/>
    <col min="7438" max="7680" width="9.33203125" style="92"/>
    <col min="7681" max="7681" width="5.1640625" style="92" customWidth="1"/>
    <col min="7682" max="7682" width="44.1640625" style="92" customWidth="1"/>
    <col min="7683" max="7693" width="4.83203125" style="92" customWidth="1"/>
    <col min="7694" max="7936" width="9.33203125" style="92"/>
    <col min="7937" max="7937" width="5.1640625" style="92" customWidth="1"/>
    <col min="7938" max="7938" width="44.1640625" style="92" customWidth="1"/>
    <col min="7939" max="7949" width="4.83203125" style="92" customWidth="1"/>
    <col min="7950" max="8192" width="9.33203125" style="92"/>
    <col min="8193" max="8193" width="5.1640625" style="92" customWidth="1"/>
    <col min="8194" max="8194" width="44.1640625" style="92" customWidth="1"/>
    <col min="8195" max="8205" width="4.83203125" style="92" customWidth="1"/>
    <col min="8206" max="8448" width="9.33203125" style="92"/>
    <col min="8449" max="8449" width="5.1640625" style="92" customWidth="1"/>
    <col min="8450" max="8450" width="44.1640625" style="92" customWidth="1"/>
    <col min="8451" max="8461" width="4.83203125" style="92" customWidth="1"/>
    <col min="8462" max="8704" width="9.33203125" style="92"/>
    <col min="8705" max="8705" width="5.1640625" style="92" customWidth="1"/>
    <col min="8706" max="8706" width="44.1640625" style="92" customWidth="1"/>
    <col min="8707" max="8717" width="4.83203125" style="92" customWidth="1"/>
    <col min="8718" max="8960" width="9.33203125" style="92"/>
    <col min="8961" max="8961" width="5.1640625" style="92" customWidth="1"/>
    <col min="8962" max="8962" width="44.1640625" style="92" customWidth="1"/>
    <col min="8963" max="8973" width="4.83203125" style="92" customWidth="1"/>
    <col min="8974" max="9216" width="9.33203125" style="92"/>
    <col min="9217" max="9217" width="5.1640625" style="92" customWidth="1"/>
    <col min="9218" max="9218" width="44.1640625" style="92" customWidth="1"/>
    <col min="9219" max="9229" width="4.83203125" style="92" customWidth="1"/>
    <col min="9230" max="9472" width="9.33203125" style="92"/>
    <col min="9473" max="9473" width="5.1640625" style="92" customWidth="1"/>
    <col min="9474" max="9474" width="44.1640625" style="92" customWidth="1"/>
    <col min="9475" max="9485" width="4.83203125" style="92" customWidth="1"/>
    <col min="9486" max="9728" width="9.33203125" style="92"/>
    <col min="9729" max="9729" width="5.1640625" style="92" customWidth="1"/>
    <col min="9730" max="9730" width="44.1640625" style="92" customWidth="1"/>
    <col min="9731" max="9741" width="4.83203125" style="92" customWidth="1"/>
    <col min="9742" max="9984" width="9.33203125" style="92"/>
    <col min="9985" max="9985" width="5.1640625" style="92" customWidth="1"/>
    <col min="9986" max="9986" width="44.1640625" style="92" customWidth="1"/>
    <col min="9987" max="9997" width="4.83203125" style="92" customWidth="1"/>
    <col min="9998" max="10240" width="9.33203125" style="92"/>
    <col min="10241" max="10241" width="5.1640625" style="92" customWidth="1"/>
    <col min="10242" max="10242" width="44.1640625" style="92" customWidth="1"/>
    <col min="10243" max="10253" width="4.83203125" style="92" customWidth="1"/>
    <col min="10254" max="10496" width="9.33203125" style="92"/>
    <col min="10497" max="10497" width="5.1640625" style="92" customWidth="1"/>
    <col min="10498" max="10498" width="44.1640625" style="92" customWidth="1"/>
    <col min="10499" max="10509" width="4.83203125" style="92" customWidth="1"/>
    <col min="10510" max="10752" width="9.33203125" style="92"/>
    <col min="10753" max="10753" width="5.1640625" style="92" customWidth="1"/>
    <col min="10754" max="10754" width="44.1640625" style="92" customWidth="1"/>
    <col min="10755" max="10765" width="4.83203125" style="92" customWidth="1"/>
    <col min="10766" max="11008" width="9.33203125" style="92"/>
    <col min="11009" max="11009" width="5.1640625" style="92" customWidth="1"/>
    <col min="11010" max="11010" width="44.1640625" style="92" customWidth="1"/>
    <col min="11011" max="11021" width="4.83203125" style="92" customWidth="1"/>
    <col min="11022" max="11264" width="9.33203125" style="92"/>
    <col min="11265" max="11265" width="5.1640625" style="92" customWidth="1"/>
    <col min="11266" max="11266" width="44.1640625" style="92" customWidth="1"/>
    <col min="11267" max="11277" width="4.83203125" style="92" customWidth="1"/>
    <col min="11278" max="11520" width="9.33203125" style="92"/>
    <col min="11521" max="11521" width="5.1640625" style="92" customWidth="1"/>
    <col min="11522" max="11522" width="44.1640625" style="92" customWidth="1"/>
    <col min="11523" max="11533" width="4.83203125" style="92" customWidth="1"/>
    <col min="11534" max="11776" width="9.33203125" style="92"/>
    <col min="11777" max="11777" width="5.1640625" style="92" customWidth="1"/>
    <col min="11778" max="11778" width="44.1640625" style="92" customWidth="1"/>
    <col min="11779" max="11789" width="4.83203125" style="92" customWidth="1"/>
    <col min="11790" max="12032" width="9.33203125" style="92"/>
    <col min="12033" max="12033" width="5.1640625" style="92" customWidth="1"/>
    <col min="12034" max="12034" width="44.1640625" style="92" customWidth="1"/>
    <col min="12035" max="12045" width="4.83203125" style="92" customWidth="1"/>
    <col min="12046" max="12288" width="9.33203125" style="92"/>
    <col min="12289" max="12289" width="5.1640625" style="92" customWidth="1"/>
    <col min="12290" max="12290" width="44.1640625" style="92" customWidth="1"/>
    <col min="12291" max="12301" width="4.83203125" style="92" customWidth="1"/>
    <col min="12302" max="12544" width="9.33203125" style="92"/>
    <col min="12545" max="12545" width="5.1640625" style="92" customWidth="1"/>
    <col min="12546" max="12546" width="44.1640625" style="92" customWidth="1"/>
    <col min="12547" max="12557" width="4.83203125" style="92" customWidth="1"/>
    <col min="12558" max="12800" width="9.33203125" style="92"/>
    <col min="12801" max="12801" width="5.1640625" style="92" customWidth="1"/>
    <col min="12802" max="12802" width="44.1640625" style="92" customWidth="1"/>
    <col min="12803" max="12813" width="4.83203125" style="92" customWidth="1"/>
    <col min="12814" max="13056" width="9.33203125" style="92"/>
    <col min="13057" max="13057" width="5.1640625" style="92" customWidth="1"/>
    <col min="13058" max="13058" width="44.1640625" style="92" customWidth="1"/>
    <col min="13059" max="13069" width="4.83203125" style="92" customWidth="1"/>
    <col min="13070" max="13312" width="9.33203125" style="92"/>
    <col min="13313" max="13313" width="5.1640625" style="92" customWidth="1"/>
    <col min="13314" max="13314" width="44.1640625" style="92" customWidth="1"/>
    <col min="13315" max="13325" width="4.83203125" style="92" customWidth="1"/>
    <col min="13326" max="13568" width="9.33203125" style="92"/>
    <col min="13569" max="13569" width="5.1640625" style="92" customWidth="1"/>
    <col min="13570" max="13570" width="44.1640625" style="92" customWidth="1"/>
    <col min="13571" max="13581" width="4.83203125" style="92" customWidth="1"/>
    <col min="13582" max="13824" width="9.33203125" style="92"/>
    <col min="13825" max="13825" width="5.1640625" style="92" customWidth="1"/>
    <col min="13826" max="13826" width="44.1640625" style="92" customWidth="1"/>
    <col min="13827" max="13837" width="4.83203125" style="92" customWidth="1"/>
    <col min="13838" max="14080" width="9.33203125" style="92"/>
    <col min="14081" max="14081" width="5.1640625" style="92" customWidth="1"/>
    <col min="14082" max="14082" width="44.1640625" style="92" customWidth="1"/>
    <col min="14083" max="14093" width="4.83203125" style="92" customWidth="1"/>
    <col min="14094" max="14336" width="9.33203125" style="92"/>
    <col min="14337" max="14337" width="5.1640625" style="92" customWidth="1"/>
    <col min="14338" max="14338" width="44.1640625" style="92" customWidth="1"/>
    <col min="14339" max="14349" width="4.83203125" style="92" customWidth="1"/>
    <col min="14350" max="14592" width="9.33203125" style="92"/>
    <col min="14593" max="14593" width="5.1640625" style="92" customWidth="1"/>
    <col min="14594" max="14594" width="44.1640625" style="92" customWidth="1"/>
    <col min="14595" max="14605" width="4.83203125" style="92" customWidth="1"/>
    <col min="14606" max="14848" width="9.33203125" style="92"/>
    <col min="14849" max="14849" width="5.1640625" style="92" customWidth="1"/>
    <col min="14850" max="14850" width="44.1640625" style="92" customWidth="1"/>
    <col min="14851" max="14861" width="4.83203125" style="92" customWidth="1"/>
    <col min="14862" max="15104" width="9.33203125" style="92"/>
    <col min="15105" max="15105" width="5.1640625" style="92" customWidth="1"/>
    <col min="15106" max="15106" width="44.1640625" style="92" customWidth="1"/>
    <col min="15107" max="15117" width="4.83203125" style="92" customWidth="1"/>
    <col min="15118" max="15360" width="9.33203125" style="92"/>
    <col min="15361" max="15361" width="5.1640625" style="92" customWidth="1"/>
    <col min="15362" max="15362" width="44.1640625" style="92" customWidth="1"/>
    <col min="15363" max="15373" width="4.83203125" style="92" customWidth="1"/>
    <col min="15374" max="15616" width="9.33203125" style="92"/>
    <col min="15617" max="15617" width="5.1640625" style="92" customWidth="1"/>
    <col min="15618" max="15618" width="44.1640625" style="92" customWidth="1"/>
    <col min="15619" max="15629" width="4.83203125" style="92" customWidth="1"/>
    <col min="15630" max="15872" width="9.33203125" style="92"/>
    <col min="15873" max="15873" width="5.1640625" style="92" customWidth="1"/>
    <col min="15874" max="15874" width="44.1640625" style="92" customWidth="1"/>
    <col min="15875" max="15885" width="4.83203125" style="92" customWidth="1"/>
    <col min="15886" max="16128" width="9.33203125" style="92"/>
    <col min="16129" max="16129" width="5.1640625" style="92" customWidth="1"/>
    <col min="16130" max="16130" width="44.1640625" style="92" customWidth="1"/>
    <col min="16131" max="16141" width="4.83203125" style="92" customWidth="1"/>
    <col min="16142" max="16384" width="9.33203125" style="92"/>
  </cols>
  <sheetData>
    <row r="1" spans="1:13" s="271" customFormat="1" ht="22.15" customHeight="1" thickBot="1">
      <c r="A1" s="1989" t="s">
        <v>523</v>
      </c>
      <c r="B1" s="1989"/>
      <c r="C1" s="1989"/>
      <c r="D1" s="1989"/>
      <c r="E1" s="1989"/>
      <c r="F1" s="1989"/>
      <c r="G1" s="1989"/>
      <c r="H1" s="1989"/>
      <c r="I1" s="1989"/>
      <c r="J1" s="1989"/>
      <c r="K1" s="1989"/>
      <c r="L1" s="1989"/>
      <c r="M1" s="1989"/>
    </row>
    <row r="2" spans="1:13" ht="20.100000000000001" customHeight="1" thickBot="1">
      <c r="A2" s="1990" t="s">
        <v>282</v>
      </c>
      <c r="B2" s="1991"/>
      <c r="C2" s="1990" t="s">
        <v>281</v>
      </c>
      <c r="D2" s="1994"/>
      <c r="E2" s="1994"/>
      <c r="F2" s="1994"/>
      <c r="G2" s="1994"/>
      <c r="H2" s="1994"/>
      <c r="I2" s="1994"/>
      <c r="J2" s="1994"/>
      <c r="K2" s="1994"/>
      <c r="L2" s="1994"/>
      <c r="M2" s="1991"/>
    </row>
    <row r="3" spans="1:13" ht="20.100000000000001" customHeight="1" thickBot="1">
      <c r="A3" s="1992"/>
      <c r="B3" s="1993"/>
      <c r="C3" s="670" t="s">
        <v>259</v>
      </c>
      <c r="D3" s="671" t="s">
        <v>260</v>
      </c>
      <c r="E3" s="671" t="s">
        <v>261</v>
      </c>
      <c r="F3" s="671" t="s">
        <v>262</v>
      </c>
      <c r="G3" s="671" t="s">
        <v>253</v>
      </c>
      <c r="H3" s="671" t="s">
        <v>254</v>
      </c>
      <c r="I3" s="671" t="s">
        <v>255</v>
      </c>
      <c r="J3" s="671" t="s">
        <v>256</v>
      </c>
      <c r="K3" s="671" t="s">
        <v>257</v>
      </c>
      <c r="L3" s="671" t="s">
        <v>263</v>
      </c>
      <c r="M3" s="672" t="s">
        <v>264</v>
      </c>
    </row>
    <row r="4" spans="1:13" ht="27" customHeight="1">
      <c r="A4" s="1995" t="s">
        <v>1536</v>
      </c>
      <c r="B4" s="1996"/>
      <c r="C4" s="272" t="s">
        <v>863</v>
      </c>
      <c r="D4" s="273"/>
      <c r="E4" s="273"/>
      <c r="F4" s="273"/>
      <c r="G4" s="273"/>
      <c r="H4" s="273"/>
      <c r="I4" s="273"/>
      <c r="J4" s="273"/>
      <c r="K4" s="273"/>
      <c r="L4" s="273"/>
      <c r="M4" s="984"/>
    </row>
    <row r="5" spans="1:13" ht="22.5" customHeight="1">
      <c r="A5" s="1977" t="s">
        <v>1537</v>
      </c>
      <c r="B5" s="1978"/>
      <c r="C5" s="976" t="s">
        <v>863</v>
      </c>
      <c r="D5" s="977" t="s">
        <v>863</v>
      </c>
      <c r="E5" s="977" t="s">
        <v>863</v>
      </c>
      <c r="F5" s="977" t="s">
        <v>863</v>
      </c>
      <c r="G5" s="977" t="s">
        <v>863</v>
      </c>
      <c r="H5" s="977" t="s">
        <v>863</v>
      </c>
      <c r="I5" s="977" t="s">
        <v>863</v>
      </c>
      <c r="J5" s="977" t="s">
        <v>863</v>
      </c>
      <c r="K5" s="977" t="s">
        <v>863</v>
      </c>
      <c r="L5" s="977" t="s">
        <v>863</v>
      </c>
      <c r="M5" s="985" t="s">
        <v>863</v>
      </c>
    </row>
    <row r="6" spans="1:13" ht="21.75" customHeight="1">
      <c r="A6" s="1977" t="s">
        <v>1538</v>
      </c>
      <c r="B6" s="1978"/>
      <c r="C6" s="976" t="s">
        <v>863</v>
      </c>
      <c r="D6" s="977" t="s">
        <v>863</v>
      </c>
      <c r="E6" s="977"/>
      <c r="F6" s="977"/>
      <c r="G6" s="977" t="s">
        <v>863</v>
      </c>
      <c r="H6" s="977" t="s">
        <v>863</v>
      </c>
      <c r="I6" s="977"/>
      <c r="J6" s="977"/>
      <c r="K6" s="977"/>
      <c r="L6" s="977" t="s">
        <v>863</v>
      </c>
      <c r="M6" s="985" t="s">
        <v>863</v>
      </c>
    </row>
    <row r="7" spans="1:13" ht="22.5" customHeight="1">
      <c r="A7" s="1977" t="s">
        <v>1539</v>
      </c>
      <c r="B7" s="1978"/>
      <c r="C7" s="976" t="s">
        <v>863</v>
      </c>
      <c r="D7" s="977" t="s">
        <v>863</v>
      </c>
      <c r="E7" s="977"/>
      <c r="F7" s="977" t="s">
        <v>863</v>
      </c>
      <c r="G7" s="977"/>
      <c r="H7" s="977"/>
      <c r="I7" s="977"/>
      <c r="J7" s="977"/>
      <c r="K7" s="977"/>
      <c r="L7" s="977" t="s">
        <v>863</v>
      </c>
      <c r="M7" s="985" t="s">
        <v>863</v>
      </c>
    </row>
    <row r="8" spans="1:13" ht="24" customHeight="1">
      <c r="A8" s="1977" t="s">
        <v>1540</v>
      </c>
      <c r="B8" s="1978"/>
      <c r="C8" s="976" t="s">
        <v>863</v>
      </c>
      <c r="D8" s="977" t="s">
        <v>863</v>
      </c>
      <c r="E8" s="977"/>
      <c r="F8" s="977"/>
      <c r="G8" s="977"/>
      <c r="H8" s="977"/>
      <c r="I8" s="977"/>
      <c r="J8" s="977"/>
      <c r="K8" s="977"/>
      <c r="L8" s="977"/>
      <c r="M8" s="985"/>
    </row>
    <row r="9" spans="1:13" ht="23.25" customHeight="1">
      <c r="A9" s="1977" t="s">
        <v>1541</v>
      </c>
      <c r="B9" s="1978"/>
      <c r="C9" s="976" t="s">
        <v>863</v>
      </c>
      <c r="D9" s="977" t="s">
        <v>863</v>
      </c>
      <c r="E9" s="977" t="s">
        <v>863</v>
      </c>
      <c r="F9" s="977" t="s">
        <v>863</v>
      </c>
      <c r="G9" s="977" t="s">
        <v>863</v>
      </c>
      <c r="H9" s="977" t="s">
        <v>863</v>
      </c>
      <c r="I9" s="977" t="s">
        <v>863</v>
      </c>
      <c r="J9" s="977" t="s">
        <v>863</v>
      </c>
      <c r="K9" s="977" t="s">
        <v>863</v>
      </c>
      <c r="L9" s="977" t="s">
        <v>863</v>
      </c>
      <c r="M9" s="985" t="s">
        <v>863</v>
      </c>
    </row>
    <row r="10" spans="1:13" ht="20.25" customHeight="1">
      <c r="A10" s="1977" t="s">
        <v>1542</v>
      </c>
      <c r="B10" s="1978"/>
      <c r="C10" s="976" t="s">
        <v>863</v>
      </c>
      <c r="D10" s="977" t="s">
        <v>863</v>
      </c>
      <c r="E10" s="977" t="s">
        <v>863</v>
      </c>
      <c r="F10" s="977" t="s">
        <v>863</v>
      </c>
      <c r="G10" s="977" t="s">
        <v>863</v>
      </c>
      <c r="H10" s="977" t="s">
        <v>863</v>
      </c>
      <c r="I10" s="977" t="s">
        <v>863</v>
      </c>
      <c r="J10" s="977" t="s">
        <v>863</v>
      </c>
      <c r="K10" s="977" t="s">
        <v>863</v>
      </c>
      <c r="L10" s="977" t="s">
        <v>863</v>
      </c>
      <c r="M10" s="986" t="s">
        <v>863</v>
      </c>
    </row>
    <row r="11" spans="1:13" ht="24" customHeight="1">
      <c r="A11" s="1977" t="s">
        <v>1543</v>
      </c>
      <c r="B11" s="1978"/>
      <c r="C11" s="976" t="s">
        <v>863</v>
      </c>
      <c r="D11" s="977" t="s">
        <v>863</v>
      </c>
      <c r="E11" s="977" t="s">
        <v>863</v>
      </c>
      <c r="F11" s="977"/>
      <c r="G11" s="977"/>
      <c r="H11" s="977"/>
      <c r="I11" s="977"/>
      <c r="J11" s="977"/>
      <c r="K11" s="977" t="s">
        <v>863</v>
      </c>
      <c r="L11" s="977" t="s">
        <v>863</v>
      </c>
      <c r="M11" s="985"/>
    </row>
    <row r="12" spans="1:13" ht="22.5" customHeight="1">
      <c r="A12" s="1977" t="s">
        <v>1544</v>
      </c>
      <c r="B12" s="1978"/>
      <c r="C12" s="976"/>
      <c r="D12" s="977"/>
      <c r="E12" s="977"/>
      <c r="F12" s="977" t="s">
        <v>863</v>
      </c>
      <c r="G12" s="977"/>
      <c r="H12" s="977"/>
      <c r="I12" s="977"/>
      <c r="J12" s="977"/>
      <c r="K12" s="977"/>
      <c r="L12" s="977" t="s">
        <v>863</v>
      </c>
      <c r="M12" s="984" t="s">
        <v>863</v>
      </c>
    </row>
    <row r="13" spans="1:13" ht="18.75" customHeight="1">
      <c r="A13" s="1977" t="s">
        <v>1545</v>
      </c>
      <c r="B13" s="1978"/>
      <c r="C13" s="976"/>
      <c r="D13" s="977" t="s">
        <v>863</v>
      </c>
      <c r="E13" s="977" t="s">
        <v>863</v>
      </c>
      <c r="F13" s="977" t="s">
        <v>863</v>
      </c>
      <c r="G13" s="977"/>
      <c r="H13" s="977" t="s">
        <v>863</v>
      </c>
      <c r="I13" s="977" t="s">
        <v>863</v>
      </c>
      <c r="J13" s="977" t="s">
        <v>863</v>
      </c>
      <c r="K13" s="977" t="s">
        <v>863</v>
      </c>
      <c r="L13" s="977"/>
      <c r="M13" s="985"/>
    </row>
    <row r="14" spans="1:13" ht="20.25" customHeight="1">
      <c r="A14" s="1977" t="s">
        <v>1546</v>
      </c>
      <c r="B14" s="1978"/>
      <c r="C14" s="976"/>
      <c r="D14" s="977" t="s">
        <v>863</v>
      </c>
      <c r="E14" s="977" t="s">
        <v>863</v>
      </c>
      <c r="F14" s="977" t="s">
        <v>863</v>
      </c>
      <c r="G14" s="977"/>
      <c r="H14" s="977" t="s">
        <v>863</v>
      </c>
      <c r="I14" s="977" t="s">
        <v>863</v>
      </c>
      <c r="J14" s="977" t="s">
        <v>863</v>
      </c>
      <c r="K14" s="977" t="s">
        <v>863</v>
      </c>
      <c r="L14" s="977"/>
      <c r="M14" s="985"/>
    </row>
    <row r="15" spans="1:13" ht="18" customHeight="1">
      <c r="A15" s="1998" t="s">
        <v>1547</v>
      </c>
      <c r="B15" s="1999"/>
      <c r="C15" s="976" t="s">
        <v>863</v>
      </c>
      <c r="D15" s="977" t="s">
        <v>863</v>
      </c>
      <c r="E15" s="977" t="s">
        <v>863</v>
      </c>
      <c r="F15" s="977" t="s">
        <v>863</v>
      </c>
      <c r="G15" s="977" t="s">
        <v>863</v>
      </c>
      <c r="H15" s="977" t="s">
        <v>863</v>
      </c>
      <c r="I15" s="977" t="s">
        <v>863</v>
      </c>
      <c r="J15" s="977" t="s">
        <v>863</v>
      </c>
      <c r="K15" s="977" t="s">
        <v>863</v>
      </c>
      <c r="L15" s="977" t="s">
        <v>863</v>
      </c>
      <c r="M15" s="270" t="s">
        <v>863</v>
      </c>
    </row>
    <row r="16" spans="1:13" ht="27.75" customHeight="1">
      <c r="A16" s="1998" t="s">
        <v>1548</v>
      </c>
      <c r="B16" s="1999"/>
      <c r="C16" s="976" t="s">
        <v>863</v>
      </c>
      <c r="D16" s="977" t="s">
        <v>863</v>
      </c>
      <c r="E16" s="977" t="s">
        <v>863</v>
      </c>
      <c r="F16" s="977" t="s">
        <v>863</v>
      </c>
      <c r="G16" s="977" t="s">
        <v>863</v>
      </c>
      <c r="H16" s="977" t="s">
        <v>863</v>
      </c>
      <c r="I16" s="977" t="s">
        <v>863</v>
      </c>
      <c r="J16" s="977" t="s">
        <v>863</v>
      </c>
      <c r="K16" s="977" t="s">
        <v>863</v>
      </c>
      <c r="L16" s="977" t="s">
        <v>863</v>
      </c>
      <c r="M16" s="270"/>
    </row>
    <row r="17" spans="1:20" ht="19.5" customHeight="1">
      <c r="A17" s="1977" t="s">
        <v>1549</v>
      </c>
      <c r="B17" s="1978"/>
      <c r="C17" s="976"/>
      <c r="D17" s="977" t="s">
        <v>863</v>
      </c>
      <c r="E17" s="977" t="s">
        <v>863</v>
      </c>
      <c r="F17" s="977" t="s">
        <v>863</v>
      </c>
      <c r="G17" s="977"/>
      <c r="H17" s="977" t="s">
        <v>863</v>
      </c>
      <c r="I17" s="977" t="s">
        <v>863</v>
      </c>
      <c r="J17" s="977" t="s">
        <v>863</v>
      </c>
      <c r="K17" s="977" t="s">
        <v>863</v>
      </c>
      <c r="L17" s="977" t="s">
        <v>863</v>
      </c>
      <c r="M17" s="270"/>
    </row>
    <row r="18" spans="1:20" ht="22.5" customHeight="1">
      <c r="A18" s="1977" t="s">
        <v>1550</v>
      </c>
      <c r="B18" s="1978"/>
      <c r="C18" s="976" t="s">
        <v>863</v>
      </c>
      <c r="D18" s="977" t="s">
        <v>863</v>
      </c>
      <c r="E18" s="977" t="s">
        <v>863</v>
      </c>
      <c r="F18" s="977" t="s">
        <v>863</v>
      </c>
      <c r="G18" s="977" t="s">
        <v>863</v>
      </c>
      <c r="H18" s="977" t="s">
        <v>863</v>
      </c>
      <c r="I18" s="977" t="s">
        <v>863</v>
      </c>
      <c r="J18" s="977" t="s">
        <v>863</v>
      </c>
      <c r="K18" s="977" t="s">
        <v>863</v>
      </c>
      <c r="L18" s="977" t="s">
        <v>863</v>
      </c>
      <c r="M18" s="270" t="s">
        <v>863</v>
      </c>
    </row>
    <row r="19" spans="1:20" ht="19.5" customHeight="1">
      <c r="A19" s="1998" t="s">
        <v>1551</v>
      </c>
      <c r="B19" s="1999"/>
      <c r="C19" s="976" t="s">
        <v>863</v>
      </c>
      <c r="D19" s="977" t="s">
        <v>863</v>
      </c>
      <c r="E19" s="977" t="s">
        <v>863</v>
      </c>
      <c r="F19" s="977" t="s">
        <v>863</v>
      </c>
      <c r="G19" s="977" t="s">
        <v>863</v>
      </c>
      <c r="H19" s="977" t="s">
        <v>863</v>
      </c>
      <c r="I19" s="977" t="s">
        <v>863</v>
      </c>
      <c r="J19" s="977" t="s">
        <v>863</v>
      </c>
      <c r="K19" s="977" t="s">
        <v>863</v>
      </c>
      <c r="L19" s="977" t="s">
        <v>863</v>
      </c>
      <c r="M19" s="270" t="s">
        <v>863</v>
      </c>
    </row>
    <row r="20" spans="1:20" ht="19.5" customHeight="1">
      <c r="A20" s="1977" t="s">
        <v>1552</v>
      </c>
      <c r="B20" s="1978"/>
      <c r="C20" s="976" t="s">
        <v>863</v>
      </c>
      <c r="D20" s="977" t="s">
        <v>863</v>
      </c>
      <c r="E20" s="977" t="s">
        <v>863</v>
      </c>
      <c r="F20" s="977" t="s">
        <v>863</v>
      </c>
      <c r="G20" s="977" t="s">
        <v>863</v>
      </c>
      <c r="H20" s="977" t="s">
        <v>863</v>
      </c>
      <c r="I20" s="977" t="s">
        <v>863</v>
      </c>
      <c r="J20" s="977" t="s">
        <v>863</v>
      </c>
      <c r="K20" s="977" t="s">
        <v>863</v>
      </c>
      <c r="L20" s="977" t="s">
        <v>863</v>
      </c>
      <c r="M20" s="270" t="s">
        <v>863</v>
      </c>
    </row>
    <row r="21" spans="1:20" ht="20.25" customHeight="1">
      <c r="A21" s="1977" t="s">
        <v>1553</v>
      </c>
      <c r="B21" s="1978"/>
      <c r="C21" s="976" t="s">
        <v>863</v>
      </c>
      <c r="D21" s="977" t="s">
        <v>863</v>
      </c>
      <c r="E21" s="977" t="s">
        <v>863</v>
      </c>
      <c r="F21" s="977" t="s">
        <v>863</v>
      </c>
      <c r="G21" s="977" t="s">
        <v>863</v>
      </c>
      <c r="H21" s="977" t="s">
        <v>863</v>
      </c>
      <c r="I21" s="977" t="s">
        <v>863</v>
      </c>
      <c r="J21" s="977" t="s">
        <v>863</v>
      </c>
      <c r="K21" s="977" t="s">
        <v>863</v>
      </c>
      <c r="L21" s="977" t="s">
        <v>863</v>
      </c>
      <c r="M21" s="270" t="s">
        <v>863</v>
      </c>
    </row>
    <row r="22" spans="1:20" ht="27" customHeight="1">
      <c r="A22" s="1998" t="s">
        <v>2269</v>
      </c>
      <c r="B22" s="2000"/>
      <c r="C22" s="976" t="s">
        <v>863</v>
      </c>
      <c r="D22" s="977" t="s">
        <v>863</v>
      </c>
      <c r="E22" s="977" t="s">
        <v>863</v>
      </c>
      <c r="F22" s="816" t="s">
        <v>863</v>
      </c>
      <c r="G22" s="977" t="s">
        <v>863</v>
      </c>
      <c r="H22" s="977" t="s">
        <v>863</v>
      </c>
      <c r="I22" s="977" t="s">
        <v>863</v>
      </c>
      <c r="J22" s="977" t="s">
        <v>863</v>
      </c>
      <c r="K22" s="977" t="s">
        <v>863</v>
      </c>
      <c r="L22" s="977" t="s">
        <v>863</v>
      </c>
      <c r="M22" s="270" t="s">
        <v>863</v>
      </c>
    </row>
    <row r="23" spans="1:20" ht="27" customHeight="1">
      <c r="A23" s="1973" t="s">
        <v>1555</v>
      </c>
      <c r="B23" s="1974"/>
      <c r="C23" s="978" t="s">
        <v>863</v>
      </c>
      <c r="D23" s="975" t="s">
        <v>863</v>
      </c>
      <c r="E23" s="975" t="s">
        <v>863</v>
      </c>
      <c r="F23" s="978" t="s">
        <v>863</v>
      </c>
      <c r="G23" s="977" t="s">
        <v>863</v>
      </c>
      <c r="H23" s="977" t="s">
        <v>863</v>
      </c>
      <c r="I23" s="977" t="s">
        <v>863</v>
      </c>
      <c r="J23" s="977" t="s">
        <v>863</v>
      </c>
      <c r="K23" s="977" t="s">
        <v>863</v>
      </c>
      <c r="L23" s="977" t="s">
        <v>863</v>
      </c>
      <c r="M23" s="270"/>
    </row>
    <row r="24" spans="1:20" ht="24.75" customHeight="1">
      <c r="A24" s="1973" t="s">
        <v>1556</v>
      </c>
      <c r="B24" s="1974"/>
      <c r="C24" s="978" t="s">
        <v>863</v>
      </c>
      <c r="D24" s="975" t="s">
        <v>863</v>
      </c>
      <c r="E24" s="987" t="s">
        <v>863</v>
      </c>
      <c r="F24" s="988" t="s">
        <v>863</v>
      </c>
      <c r="G24" s="977" t="s">
        <v>863</v>
      </c>
      <c r="H24" s="977" t="s">
        <v>863</v>
      </c>
      <c r="I24" s="977" t="s">
        <v>863</v>
      </c>
      <c r="J24" s="977" t="s">
        <v>863</v>
      </c>
      <c r="K24" s="977" t="s">
        <v>863</v>
      </c>
      <c r="L24" s="977" t="s">
        <v>863</v>
      </c>
      <c r="M24" s="270"/>
      <c r="T24" s="222"/>
    </row>
    <row r="25" spans="1:20" ht="25.5" customHeight="1">
      <c r="A25" s="1997" t="s">
        <v>2233</v>
      </c>
      <c r="B25" s="1974"/>
      <c r="C25" s="974" t="s">
        <v>863</v>
      </c>
      <c r="D25" s="975" t="s">
        <v>863</v>
      </c>
      <c r="E25" s="987" t="s">
        <v>863</v>
      </c>
      <c r="F25" s="988" t="s">
        <v>863</v>
      </c>
      <c r="G25" s="977"/>
      <c r="H25" s="977"/>
      <c r="I25" s="977"/>
      <c r="J25" s="977"/>
      <c r="K25" s="977"/>
      <c r="L25" s="977"/>
      <c r="M25" s="270"/>
      <c r="S25" s="222"/>
      <c r="T25" s="222"/>
    </row>
    <row r="26" spans="1:20" ht="25.5" customHeight="1">
      <c r="A26" s="1973" t="s">
        <v>2234</v>
      </c>
      <c r="B26" s="1974"/>
      <c r="C26" s="1090"/>
      <c r="D26" s="1088" t="s">
        <v>863</v>
      </c>
      <c r="E26" s="987" t="s">
        <v>863</v>
      </c>
      <c r="F26" s="988" t="s">
        <v>863</v>
      </c>
      <c r="G26" s="1089" t="s">
        <v>863</v>
      </c>
      <c r="H26" s="1089" t="s">
        <v>863</v>
      </c>
      <c r="I26" s="1089" t="s">
        <v>863</v>
      </c>
      <c r="J26" s="1089" t="s">
        <v>863</v>
      </c>
      <c r="K26" s="1089" t="s">
        <v>863</v>
      </c>
      <c r="L26" s="1089" t="s">
        <v>863</v>
      </c>
      <c r="M26" s="270" t="s">
        <v>863</v>
      </c>
    </row>
    <row r="27" spans="1:20" ht="27" customHeight="1" thickBot="1">
      <c r="A27" s="1981" t="s">
        <v>2235</v>
      </c>
      <c r="B27" s="1982"/>
      <c r="C27" s="978" t="s">
        <v>863</v>
      </c>
      <c r="D27" s="975" t="s">
        <v>863</v>
      </c>
      <c r="E27" s="987" t="s">
        <v>863</v>
      </c>
      <c r="F27" s="988" t="s">
        <v>863</v>
      </c>
      <c r="G27" s="977" t="s">
        <v>863</v>
      </c>
      <c r="H27" s="977" t="s">
        <v>863</v>
      </c>
      <c r="I27" s="977" t="s">
        <v>863</v>
      </c>
      <c r="J27" s="977" t="s">
        <v>863</v>
      </c>
      <c r="K27" s="977" t="s">
        <v>863</v>
      </c>
      <c r="L27" s="977" t="s">
        <v>863</v>
      </c>
      <c r="M27" s="270" t="s">
        <v>863</v>
      </c>
    </row>
    <row r="28" spans="1:20" ht="13.5" customHeight="1" thickBot="1">
      <c r="A28" s="1983" t="s">
        <v>1558</v>
      </c>
      <c r="B28" s="1984"/>
      <c r="C28" s="976"/>
      <c r="D28" s="977"/>
      <c r="E28" s="977"/>
      <c r="F28" s="816"/>
      <c r="G28" s="977"/>
      <c r="H28" s="977"/>
      <c r="I28" s="977"/>
      <c r="J28" s="977"/>
      <c r="K28" s="977"/>
      <c r="L28" s="977"/>
      <c r="M28" s="270"/>
    </row>
    <row r="29" spans="1:20" ht="21.75" customHeight="1">
      <c r="A29" s="1985" t="s">
        <v>1559</v>
      </c>
      <c r="B29" s="1986"/>
      <c r="C29" s="976" t="s">
        <v>863</v>
      </c>
      <c r="D29" s="977"/>
      <c r="E29" s="977"/>
      <c r="F29" s="977"/>
      <c r="G29" s="977"/>
      <c r="H29" s="977"/>
      <c r="I29" s="977"/>
      <c r="J29" s="977"/>
      <c r="K29" s="977"/>
      <c r="L29" s="977"/>
      <c r="M29" s="270" t="s">
        <v>863</v>
      </c>
    </row>
    <row r="30" spans="1:20" ht="20.25" customHeight="1">
      <c r="A30" s="1987" t="s">
        <v>1560</v>
      </c>
      <c r="B30" s="1988"/>
      <c r="C30" s="976" t="s">
        <v>863</v>
      </c>
      <c r="D30" s="977" t="s">
        <v>863</v>
      </c>
      <c r="E30" s="977" t="s">
        <v>863</v>
      </c>
      <c r="F30" s="977" t="s">
        <v>863</v>
      </c>
      <c r="G30" s="977" t="s">
        <v>863</v>
      </c>
      <c r="H30" s="977" t="s">
        <v>863</v>
      </c>
      <c r="I30" s="977" t="s">
        <v>863</v>
      </c>
      <c r="J30" s="977" t="s">
        <v>863</v>
      </c>
      <c r="K30" s="977" t="s">
        <v>863</v>
      </c>
      <c r="L30" s="977" t="s">
        <v>863</v>
      </c>
      <c r="M30" s="270"/>
    </row>
    <row r="31" spans="1:20" ht="25.5" customHeight="1">
      <c r="A31" s="1979" t="s">
        <v>1561</v>
      </c>
      <c r="B31" s="1980"/>
      <c r="C31" s="976" t="s">
        <v>863</v>
      </c>
      <c r="D31" s="977"/>
      <c r="E31" s="977"/>
      <c r="F31" s="977" t="s">
        <v>863</v>
      </c>
      <c r="G31" s="977" t="s">
        <v>863</v>
      </c>
      <c r="H31" s="977"/>
      <c r="I31" s="977"/>
      <c r="J31" s="977"/>
      <c r="K31" s="977" t="s">
        <v>863</v>
      </c>
      <c r="L31" s="977" t="s">
        <v>863</v>
      </c>
      <c r="M31" s="270"/>
    </row>
    <row r="32" spans="1:20" ht="21" customHeight="1">
      <c r="A32" s="1979" t="s">
        <v>1562</v>
      </c>
      <c r="B32" s="1980"/>
      <c r="C32" s="976"/>
      <c r="D32" s="977" t="s">
        <v>863</v>
      </c>
      <c r="E32" s="977" t="s">
        <v>863</v>
      </c>
      <c r="F32" s="977" t="s">
        <v>863</v>
      </c>
      <c r="G32" s="977"/>
      <c r="H32" s="977" t="s">
        <v>863</v>
      </c>
      <c r="I32" s="977" t="s">
        <v>863</v>
      </c>
      <c r="J32" s="977" t="s">
        <v>863</v>
      </c>
      <c r="K32" s="977" t="s">
        <v>863</v>
      </c>
      <c r="L32" s="977"/>
      <c r="M32" s="270"/>
    </row>
    <row r="33" spans="1:13" ht="24.75" customHeight="1">
      <c r="A33" s="1979" t="s">
        <v>1563</v>
      </c>
      <c r="B33" s="1980"/>
      <c r="C33" s="976" t="s">
        <v>863</v>
      </c>
      <c r="D33" s="977" t="s">
        <v>863</v>
      </c>
      <c r="E33" s="977" t="s">
        <v>863</v>
      </c>
      <c r="F33" s="977" t="s">
        <v>863</v>
      </c>
      <c r="G33" s="977" t="s">
        <v>863</v>
      </c>
      <c r="H33" s="977" t="s">
        <v>863</v>
      </c>
      <c r="I33" s="977" t="s">
        <v>863</v>
      </c>
      <c r="J33" s="977" t="s">
        <v>863</v>
      </c>
      <c r="K33" s="977" t="s">
        <v>863</v>
      </c>
      <c r="L33" s="977"/>
      <c r="M33" s="270"/>
    </row>
    <row r="34" spans="1:13" ht="24.75" customHeight="1">
      <c r="A34" s="1979" t="s">
        <v>1564</v>
      </c>
      <c r="B34" s="1980"/>
      <c r="C34" s="976" t="s">
        <v>863</v>
      </c>
      <c r="D34" s="977" t="s">
        <v>863</v>
      </c>
      <c r="E34" s="977" t="s">
        <v>863</v>
      </c>
      <c r="F34" s="977" t="s">
        <v>863</v>
      </c>
      <c r="G34" s="977" t="s">
        <v>863</v>
      </c>
      <c r="H34" s="977" t="s">
        <v>863</v>
      </c>
      <c r="I34" s="977" t="s">
        <v>863</v>
      </c>
      <c r="J34" s="977" t="s">
        <v>863</v>
      </c>
      <c r="K34" s="977" t="s">
        <v>863</v>
      </c>
      <c r="L34" s="977" t="s">
        <v>863</v>
      </c>
      <c r="M34" s="270"/>
    </row>
    <row r="35" spans="1:13" ht="18.75" customHeight="1">
      <c r="A35" s="1979" t="s">
        <v>1565</v>
      </c>
      <c r="B35" s="1980"/>
      <c r="C35" s="976" t="s">
        <v>863</v>
      </c>
      <c r="D35" s="977" t="s">
        <v>863</v>
      </c>
      <c r="E35" s="977" t="s">
        <v>863</v>
      </c>
      <c r="F35" s="977" t="s">
        <v>863</v>
      </c>
      <c r="G35" s="977" t="s">
        <v>863</v>
      </c>
      <c r="H35" s="977" t="s">
        <v>863</v>
      </c>
      <c r="I35" s="977" t="s">
        <v>863</v>
      </c>
      <c r="J35" s="977" t="s">
        <v>863</v>
      </c>
      <c r="K35" s="977" t="s">
        <v>863</v>
      </c>
      <c r="L35" s="977" t="s">
        <v>863</v>
      </c>
      <c r="M35" s="270"/>
    </row>
    <row r="36" spans="1:13" ht="15.75" customHeight="1">
      <c r="A36" s="1979" t="s">
        <v>1566</v>
      </c>
      <c r="B36" s="1980"/>
      <c r="C36" s="976" t="s">
        <v>863</v>
      </c>
      <c r="D36" s="977" t="s">
        <v>863</v>
      </c>
      <c r="E36" s="977" t="s">
        <v>863</v>
      </c>
      <c r="F36" s="977" t="s">
        <v>863</v>
      </c>
      <c r="G36" s="977" t="s">
        <v>863</v>
      </c>
      <c r="H36" s="977" t="s">
        <v>863</v>
      </c>
      <c r="I36" s="977" t="s">
        <v>863</v>
      </c>
      <c r="J36" s="977" t="s">
        <v>863</v>
      </c>
      <c r="K36" s="977" t="s">
        <v>863</v>
      </c>
      <c r="L36" s="977" t="s">
        <v>863</v>
      </c>
      <c r="M36" s="270" t="s">
        <v>863</v>
      </c>
    </row>
    <row r="37" spans="1:13" ht="24" customHeight="1">
      <c r="A37" s="1979" t="s">
        <v>1567</v>
      </c>
      <c r="B37" s="1980"/>
      <c r="C37" s="976"/>
      <c r="D37" s="977" t="s">
        <v>863</v>
      </c>
      <c r="E37" s="977"/>
      <c r="F37" s="977"/>
      <c r="G37" s="977" t="s">
        <v>863</v>
      </c>
      <c r="H37" s="977"/>
      <c r="I37" s="977"/>
      <c r="J37" s="977" t="s">
        <v>863</v>
      </c>
      <c r="K37" s="977"/>
      <c r="L37" s="977" t="s">
        <v>863</v>
      </c>
      <c r="M37" s="270" t="s">
        <v>863</v>
      </c>
    </row>
    <row r="38" spans="1:13" ht="21" customHeight="1">
      <c r="A38" s="1979" t="s">
        <v>1568</v>
      </c>
      <c r="B38" s="1980"/>
      <c r="C38" s="976" t="s">
        <v>863</v>
      </c>
      <c r="D38" s="977" t="s">
        <v>863</v>
      </c>
      <c r="E38" s="977" t="s">
        <v>863</v>
      </c>
      <c r="F38" s="977" t="s">
        <v>863</v>
      </c>
      <c r="G38" s="977" t="s">
        <v>863</v>
      </c>
      <c r="H38" s="977" t="s">
        <v>863</v>
      </c>
      <c r="I38" s="977" t="s">
        <v>863</v>
      </c>
      <c r="J38" s="977" t="s">
        <v>863</v>
      </c>
      <c r="K38" s="977" t="s">
        <v>863</v>
      </c>
      <c r="L38" s="977" t="s">
        <v>863</v>
      </c>
      <c r="M38" s="270"/>
    </row>
    <row r="39" spans="1:13" ht="23.25" customHeight="1">
      <c r="A39" s="1979" t="s">
        <v>1569</v>
      </c>
      <c r="B39" s="1980"/>
      <c r="C39" s="976" t="s">
        <v>863</v>
      </c>
      <c r="D39" s="977" t="s">
        <v>863</v>
      </c>
      <c r="E39" s="977" t="s">
        <v>863</v>
      </c>
      <c r="F39" s="977" t="s">
        <v>863</v>
      </c>
      <c r="G39" s="977" t="s">
        <v>863</v>
      </c>
      <c r="H39" s="977" t="s">
        <v>863</v>
      </c>
      <c r="I39" s="977" t="s">
        <v>863</v>
      </c>
      <c r="J39" s="977" t="s">
        <v>863</v>
      </c>
      <c r="K39" s="977" t="s">
        <v>863</v>
      </c>
      <c r="L39" s="977" t="s">
        <v>863</v>
      </c>
      <c r="M39" s="270"/>
    </row>
    <row r="40" spans="1:13" ht="22.5" customHeight="1">
      <c r="A40" s="1979" t="s">
        <v>1570</v>
      </c>
      <c r="B40" s="1980"/>
      <c r="C40" s="976" t="s">
        <v>863</v>
      </c>
      <c r="D40" s="977" t="s">
        <v>863</v>
      </c>
      <c r="E40" s="977" t="s">
        <v>863</v>
      </c>
      <c r="F40" s="977" t="s">
        <v>863</v>
      </c>
      <c r="G40" s="977" t="s">
        <v>863</v>
      </c>
      <c r="H40" s="977" t="s">
        <v>863</v>
      </c>
      <c r="I40" s="977" t="s">
        <v>863</v>
      </c>
      <c r="J40" s="977" t="s">
        <v>863</v>
      </c>
      <c r="K40" s="977" t="s">
        <v>863</v>
      </c>
      <c r="L40" s="977" t="s">
        <v>863</v>
      </c>
      <c r="M40" s="270" t="s">
        <v>863</v>
      </c>
    </row>
    <row r="41" spans="1:13" ht="21.75" customHeight="1">
      <c r="A41" s="1979" t="s">
        <v>1571</v>
      </c>
      <c r="B41" s="1980"/>
      <c r="C41" s="976" t="s">
        <v>863</v>
      </c>
      <c r="D41" s="977" t="s">
        <v>863</v>
      </c>
      <c r="E41" s="977"/>
      <c r="F41" s="977" t="s">
        <v>863</v>
      </c>
      <c r="G41" s="977"/>
      <c r="H41" s="977"/>
      <c r="I41" s="977"/>
      <c r="J41" s="977" t="s">
        <v>863</v>
      </c>
      <c r="K41" s="977"/>
      <c r="L41" s="977" t="s">
        <v>863</v>
      </c>
      <c r="M41" s="270" t="s">
        <v>863</v>
      </c>
    </row>
    <row r="42" spans="1:13" ht="25.5" customHeight="1">
      <c r="A42" s="1979" t="s">
        <v>1572</v>
      </c>
      <c r="B42" s="1980"/>
      <c r="C42" s="976" t="s">
        <v>863</v>
      </c>
      <c r="D42" s="977"/>
      <c r="E42" s="977"/>
      <c r="F42" s="977"/>
      <c r="G42" s="977" t="s">
        <v>863</v>
      </c>
      <c r="H42" s="977" t="s">
        <v>863</v>
      </c>
      <c r="I42" s="977"/>
      <c r="J42" s="977"/>
      <c r="K42" s="977"/>
      <c r="L42" s="977" t="s">
        <v>863</v>
      </c>
      <c r="M42" s="270" t="s">
        <v>863</v>
      </c>
    </row>
    <row r="43" spans="1:13" ht="21.75" customHeight="1">
      <c r="A43" s="1979" t="s">
        <v>1573</v>
      </c>
      <c r="B43" s="1980"/>
      <c r="C43" s="976" t="s">
        <v>863</v>
      </c>
      <c r="D43" s="977" t="s">
        <v>863</v>
      </c>
      <c r="E43" s="977"/>
      <c r="F43" s="977"/>
      <c r="G43" s="977" t="s">
        <v>863</v>
      </c>
      <c r="H43" s="977"/>
      <c r="I43" s="977"/>
      <c r="J43" s="977"/>
      <c r="K43" s="977"/>
      <c r="L43" s="977"/>
      <c r="M43" s="270"/>
    </row>
    <row r="44" spans="1:13" ht="17.25" customHeight="1">
      <c r="A44" s="1975" t="s">
        <v>1554</v>
      </c>
      <c r="B44" s="1976"/>
      <c r="C44" s="976" t="s">
        <v>863</v>
      </c>
      <c r="D44" s="977" t="s">
        <v>863</v>
      </c>
      <c r="E44" s="977" t="s">
        <v>862</v>
      </c>
      <c r="F44" s="977" t="s">
        <v>862</v>
      </c>
      <c r="G44" s="977" t="s">
        <v>863</v>
      </c>
      <c r="H44" s="977" t="s">
        <v>862</v>
      </c>
      <c r="I44" s="977" t="s">
        <v>863</v>
      </c>
      <c r="J44" s="977" t="s">
        <v>863</v>
      </c>
      <c r="K44" s="977" t="s">
        <v>862</v>
      </c>
      <c r="L44" s="977" t="s">
        <v>862</v>
      </c>
      <c r="M44" s="270" t="s">
        <v>862</v>
      </c>
    </row>
    <row r="45" spans="1:13" ht="18.75" customHeight="1">
      <c r="A45" s="1975" t="s">
        <v>1551</v>
      </c>
      <c r="B45" s="1976"/>
      <c r="C45" s="976" t="s">
        <v>863</v>
      </c>
      <c r="D45" s="977" t="s">
        <v>863</v>
      </c>
      <c r="E45" s="977" t="s">
        <v>863</v>
      </c>
      <c r="F45" s="977" t="s">
        <v>863</v>
      </c>
      <c r="G45" s="977" t="s">
        <v>863</v>
      </c>
      <c r="H45" s="977" t="s">
        <v>863</v>
      </c>
      <c r="I45" s="977" t="s">
        <v>863</v>
      </c>
      <c r="J45" s="977" t="s">
        <v>863</v>
      </c>
      <c r="K45" s="977" t="s">
        <v>863</v>
      </c>
      <c r="L45" s="977" t="s">
        <v>863</v>
      </c>
      <c r="M45" s="270" t="s">
        <v>863</v>
      </c>
    </row>
    <row r="46" spans="1:13" ht="22.5" customHeight="1">
      <c r="A46" s="1975" t="s">
        <v>1574</v>
      </c>
      <c r="B46" s="1976"/>
      <c r="C46" s="976" t="s">
        <v>863</v>
      </c>
      <c r="D46" s="977" t="s">
        <v>863</v>
      </c>
      <c r="E46" s="977" t="s">
        <v>863</v>
      </c>
      <c r="F46" s="977" t="s">
        <v>863</v>
      </c>
      <c r="G46" s="977" t="s">
        <v>863</v>
      </c>
      <c r="H46" s="977" t="s">
        <v>863</v>
      </c>
      <c r="I46" s="977" t="s">
        <v>863</v>
      </c>
      <c r="J46" s="977" t="s">
        <v>863</v>
      </c>
      <c r="K46" s="977" t="s">
        <v>863</v>
      </c>
      <c r="L46" s="977" t="s">
        <v>863</v>
      </c>
      <c r="M46" s="270"/>
    </row>
    <row r="47" spans="1:13" ht="24" customHeight="1">
      <c r="A47" s="1975" t="s">
        <v>1557</v>
      </c>
      <c r="B47" s="1976"/>
      <c r="C47" s="976" t="s">
        <v>863</v>
      </c>
      <c r="D47" s="977" t="s">
        <v>863</v>
      </c>
      <c r="E47" s="977" t="s">
        <v>863</v>
      </c>
      <c r="F47" s="977" t="s">
        <v>863</v>
      </c>
      <c r="G47" s="977"/>
      <c r="H47" s="977"/>
      <c r="I47" s="977"/>
      <c r="J47" s="977"/>
      <c r="K47" s="977"/>
      <c r="L47" s="977"/>
      <c r="M47" s="270"/>
    </row>
  </sheetData>
  <mergeCells count="47">
    <mergeCell ref="A43:B43"/>
    <mergeCell ref="A44:B44"/>
    <mergeCell ref="A38:B38"/>
    <mergeCell ref="A36:B36"/>
    <mergeCell ref="A40:B40"/>
    <mergeCell ref="A41:B41"/>
    <mergeCell ref="A42:B42"/>
    <mergeCell ref="A11:B11"/>
    <mergeCell ref="A12:B12"/>
    <mergeCell ref="A25:B25"/>
    <mergeCell ref="A14:B14"/>
    <mergeCell ref="A15:B15"/>
    <mergeCell ref="A16:B16"/>
    <mergeCell ref="A17:B17"/>
    <mergeCell ref="A18:B18"/>
    <mergeCell ref="A19:B19"/>
    <mergeCell ref="A20:B20"/>
    <mergeCell ref="A21:B21"/>
    <mergeCell ref="A22:B22"/>
    <mergeCell ref="A23:B23"/>
    <mergeCell ref="A24:B24"/>
    <mergeCell ref="A6:B6"/>
    <mergeCell ref="A7:B7"/>
    <mergeCell ref="A8:B8"/>
    <mergeCell ref="A9:B9"/>
    <mergeCell ref="A10:B10"/>
    <mergeCell ref="A1:M1"/>
    <mergeCell ref="A2:B3"/>
    <mergeCell ref="C2:M2"/>
    <mergeCell ref="A4:B4"/>
    <mergeCell ref="A5:B5"/>
    <mergeCell ref="A26:B26"/>
    <mergeCell ref="A45:B45"/>
    <mergeCell ref="A46:B46"/>
    <mergeCell ref="A47:B47"/>
    <mergeCell ref="A13:B13"/>
    <mergeCell ref="A39:B39"/>
    <mergeCell ref="A27:B27"/>
    <mergeCell ref="A28:B28"/>
    <mergeCell ref="A29:B29"/>
    <mergeCell ref="A30:B30"/>
    <mergeCell ref="A31:B31"/>
    <mergeCell ref="A32:B32"/>
    <mergeCell ref="A33:B33"/>
    <mergeCell ref="A34:B34"/>
    <mergeCell ref="A35:B35"/>
    <mergeCell ref="A37:B37"/>
  </mergeCells>
  <printOptions horizontalCentered="1"/>
  <pageMargins left="0.5" right="0.5" top="0.5" bottom="0.5" header="0.25" footer="0.25"/>
  <pageSetup paperSize="9" orientation="portrait" horizontalDpi="180" verticalDpi="18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R36"/>
  <sheetViews>
    <sheetView workbookViewId="0">
      <selection activeCell="W17" sqref="W17"/>
    </sheetView>
  </sheetViews>
  <sheetFormatPr defaultColWidth="9.33203125" defaultRowHeight="15.75"/>
  <cols>
    <col min="1" max="6" width="6.5" style="660" customWidth="1"/>
    <col min="7" max="18" width="5.83203125" style="661" customWidth="1"/>
    <col min="19" max="16384" width="9.33203125" style="660"/>
  </cols>
  <sheetData>
    <row r="1" spans="1:18" ht="24.75" customHeight="1" thickBot="1">
      <c r="A1" s="2006" t="s">
        <v>522</v>
      </c>
      <c r="B1" s="2006"/>
      <c r="C1" s="2006"/>
      <c r="D1" s="2006"/>
      <c r="E1" s="2006"/>
      <c r="F1" s="2006"/>
      <c r="G1" s="2006"/>
      <c r="H1" s="2006"/>
      <c r="I1" s="2006"/>
      <c r="J1" s="2006"/>
      <c r="K1" s="2006"/>
      <c r="L1" s="2006"/>
      <c r="M1" s="2006"/>
      <c r="N1" s="2006"/>
      <c r="O1" s="2006"/>
      <c r="P1" s="2006"/>
      <c r="Q1" s="2006"/>
      <c r="R1" s="2006"/>
    </row>
    <row r="2" spans="1:18" ht="12.75">
      <c r="A2" s="1950" t="s">
        <v>282</v>
      </c>
      <c r="B2" s="1951"/>
      <c r="C2" s="1951"/>
      <c r="D2" s="1951"/>
      <c r="E2" s="1951"/>
      <c r="F2" s="1951"/>
      <c r="G2" s="1954" t="s">
        <v>281</v>
      </c>
      <c r="H2" s="1954"/>
      <c r="I2" s="1954"/>
      <c r="J2" s="1954"/>
      <c r="K2" s="1954"/>
      <c r="L2" s="1954"/>
      <c r="M2" s="1954"/>
      <c r="N2" s="1954"/>
      <c r="O2" s="1954"/>
      <c r="P2" s="1954"/>
      <c r="Q2" s="2007"/>
      <c r="R2" s="1955"/>
    </row>
    <row r="3" spans="1:18" ht="12.75">
      <c r="A3" s="1952"/>
      <c r="B3" s="1953"/>
      <c r="C3" s="1953"/>
      <c r="D3" s="1953"/>
      <c r="E3" s="1953"/>
      <c r="F3" s="1953"/>
      <c r="G3" s="668" t="s">
        <v>259</v>
      </c>
      <c r="H3" s="668" t="s">
        <v>260</v>
      </c>
      <c r="I3" s="668" t="s">
        <v>261</v>
      </c>
      <c r="J3" s="668" t="s">
        <v>262</v>
      </c>
      <c r="K3" s="668" t="s">
        <v>253</v>
      </c>
      <c r="L3" s="668" t="s">
        <v>254</v>
      </c>
      <c r="M3" s="668" t="s">
        <v>255</v>
      </c>
      <c r="N3" s="668" t="s">
        <v>256</v>
      </c>
      <c r="O3" s="668" t="s">
        <v>257</v>
      </c>
      <c r="P3" s="668" t="s">
        <v>263</v>
      </c>
      <c r="Q3" s="668" t="s">
        <v>280</v>
      </c>
      <c r="R3" s="669" t="s">
        <v>264</v>
      </c>
    </row>
    <row r="4" spans="1:18" ht="21.75" customHeight="1">
      <c r="A4" s="2003" t="s">
        <v>2137</v>
      </c>
      <c r="B4" s="2004"/>
      <c r="C4" s="2004"/>
      <c r="D4" s="2004"/>
      <c r="E4" s="2004"/>
      <c r="F4" s="2005"/>
      <c r="G4" s="667" t="s">
        <v>862</v>
      </c>
      <c r="H4" s="667"/>
      <c r="I4" s="667"/>
      <c r="J4" s="667"/>
      <c r="K4" s="667"/>
      <c r="L4" s="667"/>
      <c r="M4" s="667"/>
      <c r="N4" s="667"/>
      <c r="O4" s="667"/>
      <c r="P4" s="667"/>
      <c r="Q4" s="667"/>
      <c r="R4" s="665"/>
    </row>
    <row r="5" spans="1:18" ht="21.75" customHeight="1">
      <c r="A5" s="2003" t="s">
        <v>2138</v>
      </c>
      <c r="B5" s="2004"/>
      <c r="C5" s="2004"/>
      <c r="D5" s="2004"/>
      <c r="E5" s="2004"/>
      <c r="F5" s="2005"/>
      <c r="G5" s="667" t="s">
        <v>862</v>
      </c>
      <c r="H5" s="667"/>
      <c r="I5" s="667"/>
      <c r="J5" s="667"/>
      <c r="K5" s="667"/>
      <c r="L5" s="667"/>
      <c r="M5" s="667"/>
      <c r="N5" s="667"/>
      <c r="O5" s="667"/>
      <c r="P5" s="667"/>
      <c r="Q5" s="666"/>
      <c r="R5" s="665"/>
    </row>
    <row r="6" spans="1:18" ht="21.75" customHeight="1">
      <c r="A6" s="2003" t="s">
        <v>2139</v>
      </c>
      <c r="B6" s="2004"/>
      <c r="C6" s="2004"/>
      <c r="D6" s="2004"/>
      <c r="E6" s="2004"/>
      <c r="F6" s="2005"/>
      <c r="G6" s="667" t="s">
        <v>862</v>
      </c>
      <c r="H6" s="667"/>
      <c r="I6" s="667"/>
      <c r="J6" s="667"/>
      <c r="K6" s="667"/>
      <c r="L6" s="667"/>
      <c r="M6" s="667"/>
      <c r="N6" s="667"/>
      <c r="O6" s="667"/>
      <c r="P6" s="667"/>
      <c r="Q6" s="666"/>
      <c r="R6" s="665"/>
    </row>
    <row r="7" spans="1:18" ht="21.75" customHeight="1">
      <c r="A7" s="2003" t="s">
        <v>2140</v>
      </c>
      <c r="B7" s="2004"/>
      <c r="C7" s="2004"/>
      <c r="D7" s="2004"/>
      <c r="E7" s="2004"/>
      <c r="F7" s="2005"/>
      <c r="G7" s="667"/>
      <c r="H7" s="667"/>
      <c r="I7" s="667"/>
      <c r="J7" s="667"/>
      <c r="K7" s="667"/>
      <c r="L7" s="667" t="s">
        <v>862</v>
      </c>
      <c r="M7" s="667"/>
      <c r="N7" s="667"/>
      <c r="O7" s="667"/>
      <c r="Q7" s="666"/>
      <c r="R7" s="665"/>
    </row>
    <row r="8" spans="1:18" ht="21.75" customHeight="1">
      <c r="A8" s="2003" t="s">
        <v>2141</v>
      </c>
      <c r="B8" s="2004"/>
      <c r="C8" s="2004"/>
      <c r="D8" s="2004"/>
      <c r="E8" s="2004"/>
      <c r="F8" s="2005"/>
      <c r="G8" s="667"/>
      <c r="H8" s="667"/>
      <c r="I8" s="667"/>
      <c r="J8" s="667"/>
      <c r="K8" s="667"/>
      <c r="L8" s="667"/>
      <c r="M8" s="667"/>
      <c r="N8" s="667" t="s">
        <v>862</v>
      </c>
      <c r="O8" s="667"/>
      <c r="P8" s="667"/>
      <c r="Q8" s="666"/>
      <c r="R8" s="665"/>
    </row>
    <row r="9" spans="1:18" ht="21.75" customHeight="1">
      <c r="A9" s="2003" t="s">
        <v>2142</v>
      </c>
      <c r="B9" s="2004"/>
      <c r="C9" s="2004"/>
      <c r="D9" s="2004"/>
      <c r="E9" s="2004"/>
      <c r="F9" s="2005"/>
      <c r="G9" s="667" t="s">
        <v>862</v>
      </c>
      <c r="H9" s="667"/>
      <c r="I9" s="667"/>
      <c r="J9" s="667"/>
      <c r="K9" s="667"/>
      <c r="L9" s="667"/>
      <c r="M9" s="667"/>
      <c r="N9" s="667"/>
      <c r="O9" s="667"/>
      <c r="P9" s="667"/>
      <c r="Q9" s="666"/>
      <c r="R9" s="665"/>
    </row>
    <row r="10" spans="1:18" ht="21.75" customHeight="1">
      <c r="A10" s="2003" t="s">
        <v>2143</v>
      </c>
      <c r="B10" s="2004"/>
      <c r="C10" s="2004"/>
      <c r="D10" s="2004"/>
      <c r="E10" s="2004"/>
      <c r="F10" s="2005"/>
      <c r="G10" s="667" t="s">
        <v>862</v>
      </c>
      <c r="H10" s="667"/>
      <c r="I10" s="667"/>
      <c r="J10" s="667"/>
      <c r="K10" s="667"/>
      <c r="L10" s="667"/>
      <c r="M10" s="667" t="s">
        <v>862</v>
      </c>
      <c r="N10" s="667"/>
      <c r="O10" s="667"/>
      <c r="P10" s="667"/>
      <c r="Q10" s="666"/>
      <c r="R10" s="665"/>
    </row>
    <row r="11" spans="1:18" ht="21.75" customHeight="1">
      <c r="A11" s="2003" t="s">
        <v>2151</v>
      </c>
      <c r="B11" s="2004"/>
      <c r="C11" s="2004"/>
      <c r="D11" s="2004"/>
      <c r="E11" s="2004"/>
      <c r="F11" s="2005"/>
      <c r="G11" s="667" t="s">
        <v>862</v>
      </c>
      <c r="H11" s="667"/>
      <c r="I11" s="667"/>
      <c r="J11" s="667"/>
      <c r="K11" s="667"/>
      <c r="L11" s="667"/>
      <c r="M11" s="667"/>
      <c r="N11" s="667"/>
      <c r="O11" s="667"/>
      <c r="P11" s="667"/>
      <c r="Q11" s="666"/>
      <c r="R11" s="665"/>
    </row>
    <row r="12" spans="1:18" ht="21.75" customHeight="1">
      <c r="A12" s="2003" t="s">
        <v>2144</v>
      </c>
      <c r="B12" s="2004"/>
      <c r="C12" s="2004"/>
      <c r="D12" s="2004"/>
      <c r="E12" s="2004"/>
      <c r="F12" s="2005"/>
      <c r="G12" s="667" t="s">
        <v>862</v>
      </c>
      <c r="H12" s="667" t="s">
        <v>862</v>
      </c>
      <c r="I12" s="667"/>
      <c r="J12" s="667"/>
      <c r="K12" s="667"/>
      <c r="L12" s="667"/>
      <c r="M12" s="667" t="s">
        <v>862</v>
      </c>
      <c r="N12" s="667"/>
      <c r="O12" s="667"/>
      <c r="P12" s="667"/>
      <c r="Q12" s="666"/>
      <c r="R12" s="665"/>
    </row>
    <row r="13" spans="1:18" ht="21.75" customHeight="1">
      <c r="A13" s="2003" t="s">
        <v>2145</v>
      </c>
      <c r="B13" s="2004"/>
      <c r="C13" s="2004"/>
      <c r="D13" s="2004"/>
      <c r="E13" s="2004"/>
      <c r="F13" s="2005"/>
      <c r="G13" s="667"/>
      <c r="H13" s="667"/>
      <c r="I13" s="667"/>
      <c r="J13" s="667"/>
      <c r="K13" s="667"/>
      <c r="L13" s="667"/>
      <c r="M13" s="667" t="s">
        <v>862</v>
      </c>
      <c r="N13" s="667"/>
      <c r="O13" s="667"/>
      <c r="P13" s="667"/>
      <c r="Q13" s="666"/>
      <c r="R13" s="665"/>
    </row>
    <row r="14" spans="1:18" ht="21.75" customHeight="1">
      <c r="A14" s="2003" t="s">
        <v>2146</v>
      </c>
      <c r="B14" s="2004"/>
      <c r="C14" s="2004"/>
      <c r="D14" s="2004"/>
      <c r="E14" s="2004"/>
      <c r="F14" s="2005"/>
      <c r="G14" s="667"/>
      <c r="H14" s="667"/>
      <c r="I14" s="667"/>
      <c r="J14" s="667"/>
      <c r="K14" s="667"/>
      <c r="L14" s="667" t="s">
        <v>862</v>
      </c>
      <c r="M14" s="667" t="s">
        <v>862</v>
      </c>
      <c r="N14" s="667"/>
      <c r="O14" s="667"/>
      <c r="P14" s="667"/>
      <c r="Q14" s="666" t="s">
        <v>862</v>
      </c>
      <c r="R14" s="665" t="s">
        <v>862</v>
      </c>
    </row>
    <row r="15" spans="1:18" ht="21.75" customHeight="1">
      <c r="A15" s="2003" t="s">
        <v>2147</v>
      </c>
      <c r="B15" s="2004"/>
      <c r="C15" s="2004"/>
      <c r="D15" s="2004"/>
      <c r="E15" s="2004"/>
      <c r="F15" s="2005"/>
      <c r="G15" s="667" t="s">
        <v>862</v>
      </c>
      <c r="H15" s="667"/>
      <c r="I15" s="667"/>
      <c r="J15" s="667"/>
      <c r="K15" s="667"/>
      <c r="L15" s="667"/>
      <c r="M15" s="667"/>
      <c r="N15" s="667"/>
      <c r="O15" s="667"/>
      <c r="P15" s="667"/>
      <c r="Q15" s="666"/>
      <c r="R15" s="665"/>
    </row>
    <row r="16" spans="1:18" ht="21.75" customHeight="1">
      <c r="A16" s="2003" t="s">
        <v>2148</v>
      </c>
      <c r="B16" s="2004"/>
      <c r="C16" s="2004"/>
      <c r="D16" s="2004"/>
      <c r="E16" s="2004"/>
      <c r="F16" s="2005"/>
      <c r="G16" s="667" t="s">
        <v>862</v>
      </c>
      <c r="H16" s="667" t="s">
        <v>862</v>
      </c>
      <c r="I16" s="667" t="s">
        <v>862</v>
      </c>
      <c r="J16" s="667" t="s">
        <v>862</v>
      </c>
      <c r="K16" s="667" t="s">
        <v>862</v>
      </c>
      <c r="L16" s="667" t="s">
        <v>862</v>
      </c>
      <c r="M16" s="667" t="s">
        <v>862</v>
      </c>
      <c r="N16" s="667" t="s">
        <v>862</v>
      </c>
      <c r="O16" s="667" t="s">
        <v>862</v>
      </c>
      <c r="P16" s="667" t="s">
        <v>862</v>
      </c>
      <c r="Q16" s="666" t="s">
        <v>862</v>
      </c>
      <c r="R16" s="665" t="s">
        <v>862</v>
      </c>
    </row>
    <row r="17" spans="1:18" ht="21.75" customHeight="1">
      <c r="A17" s="2003" t="s">
        <v>2149</v>
      </c>
      <c r="B17" s="2004"/>
      <c r="C17" s="2004"/>
      <c r="D17" s="2004"/>
      <c r="E17" s="2004"/>
      <c r="F17" s="2005"/>
      <c r="G17" s="667" t="s">
        <v>862</v>
      </c>
      <c r="H17" s="667" t="s">
        <v>862</v>
      </c>
      <c r="I17" s="667" t="s">
        <v>862</v>
      </c>
      <c r="J17" s="667" t="s">
        <v>862</v>
      </c>
      <c r="K17" s="667" t="s">
        <v>862</v>
      </c>
      <c r="L17" s="667" t="s">
        <v>862</v>
      </c>
      <c r="M17" s="667" t="s">
        <v>862</v>
      </c>
      <c r="N17" s="667" t="s">
        <v>862</v>
      </c>
      <c r="O17" s="667" t="s">
        <v>862</v>
      </c>
      <c r="P17" s="667" t="s">
        <v>862</v>
      </c>
      <c r="Q17" s="666" t="s">
        <v>862</v>
      </c>
      <c r="R17" s="665" t="s">
        <v>862</v>
      </c>
    </row>
    <row r="18" spans="1:18" ht="21.75" customHeight="1">
      <c r="A18" s="2003" t="s">
        <v>2152</v>
      </c>
      <c r="B18" s="2004"/>
      <c r="C18" s="2004"/>
      <c r="D18" s="2004"/>
      <c r="E18" s="2004"/>
      <c r="F18" s="2005"/>
      <c r="G18" s="667"/>
      <c r="H18" s="667"/>
      <c r="I18" s="667"/>
      <c r="J18" s="667" t="s">
        <v>862</v>
      </c>
      <c r="K18" s="667"/>
      <c r="L18" s="667"/>
      <c r="M18" s="667"/>
      <c r="N18" s="667"/>
      <c r="O18" s="667"/>
      <c r="P18" s="667"/>
      <c r="Q18" s="666"/>
      <c r="R18" s="665"/>
    </row>
    <row r="19" spans="1:18" ht="21.75" customHeight="1">
      <c r="A19" s="2003" t="s">
        <v>2150</v>
      </c>
      <c r="B19" s="2004"/>
      <c r="C19" s="2004"/>
      <c r="D19" s="2004"/>
      <c r="E19" s="2004"/>
      <c r="F19" s="2005"/>
      <c r="G19" s="667" t="s">
        <v>862</v>
      </c>
      <c r="H19" s="667" t="s">
        <v>862</v>
      </c>
      <c r="I19" s="667" t="s">
        <v>862</v>
      </c>
      <c r="J19" s="667" t="s">
        <v>862</v>
      </c>
      <c r="K19" s="667" t="s">
        <v>862</v>
      </c>
      <c r="L19" s="667" t="s">
        <v>862</v>
      </c>
      <c r="M19" s="667" t="s">
        <v>862</v>
      </c>
      <c r="N19" s="667" t="s">
        <v>862</v>
      </c>
      <c r="O19" s="667" t="s">
        <v>862</v>
      </c>
      <c r="P19" s="667" t="s">
        <v>862</v>
      </c>
      <c r="Q19" s="666" t="s">
        <v>862</v>
      </c>
      <c r="R19" s="665" t="s">
        <v>862</v>
      </c>
    </row>
    <row r="20" spans="1:18" ht="21.75" customHeight="1">
      <c r="A20" s="2001"/>
      <c r="B20" s="2002"/>
      <c r="C20" s="2002"/>
      <c r="D20" s="2002"/>
      <c r="E20" s="2002"/>
      <c r="F20" s="2002"/>
      <c r="G20" s="667"/>
      <c r="H20" s="667"/>
      <c r="I20" s="667"/>
      <c r="J20" s="667"/>
      <c r="K20" s="667"/>
      <c r="L20" s="667"/>
      <c r="M20" s="667"/>
      <c r="N20" s="667"/>
      <c r="O20" s="667"/>
      <c r="P20" s="667"/>
      <c r="Q20" s="666"/>
      <c r="R20" s="665"/>
    </row>
    <row r="21" spans="1:18" ht="21.75" customHeight="1">
      <c r="A21" s="2001"/>
      <c r="B21" s="2002"/>
      <c r="C21" s="2002"/>
      <c r="D21" s="2002"/>
      <c r="E21" s="2002"/>
      <c r="F21" s="2002"/>
      <c r="G21" s="667"/>
      <c r="H21" s="667"/>
      <c r="I21" s="667"/>
      <c r="J21" s="667"/>
      <c r="K21" s="667"/>
      <c r="L21" s="667"/>
      <c r="M21" s="667"/>
      <c r="N21" s="667"/>
      <c r="O21" s="667"/>
      <c r="P21" s="667"/>
      <c r="Q21" s="666"/>
      <c r="R21" s="665"/>
    </row>
    <row r="22" spans="1:18" ht="21.75" customHeight="1">
      <c r="A22" s="2001"/>
      <c r="B22" s="2002"/>
      <c r="C22" s="2002"/>
      <c r="D22" s="2002"/>
      <c r="E22" s="2002"/>
      <c r="F22" s="2002"/>
      <c r="G22" s="667"/>
      <c r="H22" s="667"/>
      <c r="I22" s="667"/>
      <c r="J22" s="667"/>
      <c r="K22" s="667"/>
      <c r="L22" s="667"/>
      <c r="M22" s="667"/>
      <c r="N22" s="667"/>
      <c r="O22" s="667"/>
      <c r="P22" s="667"/>
      <c r="Q22" s="666"/>
      <c r="R22" s="665"/>
    </row>
    <row r="23" spans="1:18" ht="21.75" customHeight="1">
      <c r="A23" s="2001"/>
      <c r="B23" s="2002"/>
      <c r="C23" s="2002"/>
      <c r="D23" s="2002"/>
      <c r="E23" s="2002"/>
      <c r="F23" s="2002"/>
      <c r="G23" s="667"/>
      <c r="H23" s="667"/>
      <c r="I23" s="667"/>
      <c r="J23" s="667"/>
      <c r="K23" s="667"/>
      <c r="L23" s="667"/>
      <c r="M23" s="667"/>
      <c r="N23" s="667"/>
      <c r="O23" s="667"/>
      <c r="P23" s="667"/>
      <c r="Q23" s="666"/>
      <c r="R23" s="665"/>
    </row>
    <row r="24" spans="1:18" ht="21.75" customHeight="1">
      <c r="A24" s="2001"/>
      <c r="B24" s="2002"/>
      <c r="C24" s="2002"/>
      <c r="D24" s="2002"/>
      <c r="E24" s="2002"/>
      <c r="F24" s="2002"/>
      <c r="G24" s="667"/>
      <c r="H24" s="667"/>
      <c r="I24" s="667"/>
      <c r="J24" s="667"/>
      <c r="K24" s="667"/>
      <c r="L24" s="667"/>
      <c r="M24" s="667"/>
      <c r="N24" s="667"/>
      <c r="O24" s="667"/>
      <c r="P24" s="667"/>
      <c r="Q24" s="666"/>
      <c r="R24" s="665"/>
    </row>
    <row r="25" spans="1:18" ht="21.75" customHeight="1">
      <c r="A25" s="2001"/>
      <c r="B25" s="2002"/>
      <c r="C25" s="2002"/>
      <c r="D25" s="2002"/>
      <c r="E25" s="2002"/>
      <c r="F25" s="2002"/>
      <c r="G25" s="667"/>
      <c r="H25" s="667"/>
      <c r="I25" s="667"/>
      <c r="J25" s="667"/>
      <c r="K25" s="667"/>
      <c r="L25" s="667"/>
      <c r="M25" s="667"/>
      <c r="N25" s="667"/>
      <c r="O25" s="667"/>
      <c r="P25" s="667"/>
      <c r="Q25" s="666"/>
      <c r="R25" s="665"/>
    </row>
    <row r="26" spans="1:18" ht="21.75" customHeight="1">
      <c r="A26" s="2001"/>
      <c r="B26" s="2002"/>
      <c r="C26" s="2002"/>
      <c r="D26" s="2002"/>
      <c r="E26" s="2002"/>
      <c r="F26" s="2002"/>
      <c r="G26" s="667"/>
      <c r="H26" s="667"/>
      <c r="I26" s="667"/>
      <c r="J26" s="667"/>
      <c r="K26" s="667"/>
      <c r="L26" s="667"/>
      <c r="M26" s="667"/>
      <c r="N26" s="667"/>
      <c r="O26" s="667"/>
      <c r="P26" s="667"/>
      <c r="Q26" s="666"/>
      <c r="R26" s="665"/>
    </row>
    <row r="27" spans="1:18" ht="21.75" customHeight="1">
      <c r="A27" s="2001"/>
      <c r="B27" s="2002"/>
      <c r="C27" s="2002"/>
      <c r="D27" s="2002"/>
      <c r="E27" s="2002"/>
      <c r="F27" s="2002"/>
      <c r="G27" s="667"/>
      <c r="H27" s="667"/>
      <c r="I27" s="667"/>
      <c r="J27" s="667"/>
      <c r="K27" s="667"/>
      <c r="L27" s="667"/>
      <c r="M27" s="667"/>
      <c r="N27" s="667"/>
      <c r="O27" s="667"/>
      <c r="P27" s="667"/>
      <c r="Q27" s="666"/>
      <c r="R27" s="665"/>
    </row>
    <row r="28" spans="1:18" ht="21.75" customHeight="1">
      <c r="A28" s="2001"/>
      <c r="B28" s="2002"/>
      <c r="C28" s="2002"/>
      <c r="D28" s="2002"/>
      <c r="E28" s="2002"/>
      <c r="F28" s="2002"/>
      <c r="G28" s="667"/>
      <c r="H28" s="667"/>
      <c r="I28" s="667"/>
      <c r="J28" s="667"/>
      <c r="K28" s="667"/>
      <c r="L28" s="667"/>
      <c r="M28" s="667"/>
      <c r="N28" s="667"/>
      <c r="O28" s="667"/>
      <c r="P28" s="667"/>
      <c r="Q28" s="666"/>
      <c r="R28" s="665"/>
    </row>
    <row r="29" spans="1:18" ht="21.75" customHeight="1">
      <c r="A29" s="2001"/>
      <c r="B29" s="2002"/>
      <c r="C29" s="2002"/>
      <c r="D29" s="2002"/>
      <c r="E29" s="2002"/>
      <c r="F29" s="2002"/>
      <c r="G29" s="667"/>
      <c r="H29" s="667"/>
      <c r="I29" s="667"/>
      <c r="J29" s="667"/>
      <c r="K29" s="667"/>
      <c r="L29" s="667"/>
      <c r="M29" s="667"/>
      <c r="N29" s="667"/>
      <c r="O29" s="667"/>
      <c r="P29" s="667"/>
      <c r="Q29" s="666"/>
      <c r="R29" s="665"/>
    </row>
    <row r="30" spans="1:18" ht="21.75" customHeight="1">
      <c r="A30" s="2001"/>
      <c r="B30" s="2002"/>
      <c r="C30" s="2002"/>
      <c r="D30" s="2002"/>
      <c r="E30" s="2002"/>
      <c r="F30" s="2002"/>
      <c r="G30" s="667"/>
      <c r="H30" s="667"/>
      <c r="I30" s="667"/>
      <c r="J30" s="667"/>
      <c r="K30" s="667"/>
      <c r="L30" s="667"/>
      <c r="M30" s="667"/>
      <c r="N30" s="667"/>
      <c r="O30" s="667"/>
      <c r="P30" s="667"/>
      <c r="Q30" s="666"/>
      <c r="R30" s="665"/>
    </row>
    <row r="31" spans="1:18" ht="21.75" customHeight="1">
      <c r="A31" s="2001"/>
      <c r="B31" s="2002"/>
      <c r="C31" s="2002"/>
      <c r="D31" s="2002"/>
      <c r="E31" s="2002"/>
      <c r="F31" s="2002"/>
      <c r="G31" s="667"/>
      <c r="H31" s="667"/>
      <c r="I31" s="667"/>
      <c r="J31" s="667"/>
      <c r="K31" s="667"/>
      <c r="L31" s="667"/>
      <c r="M31" s="667"/>
      <c r="N31" s="667"/>
      <c r="O31" s="667"/>
      <c r="P31" s="667"/>
      <c r="Q31" s="666"/>
      <c r="R31" s="665"/>
    </row>
    <row r="32" spans="1:18" ht="21.75" customHeight="1">
      <c r="A32" s="2001"/>
      <c r="B32" s="2002"/>
      <c r="C32" s="2002"/>
      <c r="D32" s="2002"/>
      <c r="E32" s="2002"/>
      <c r="F32" s="2002"/>
      <c r="G32" s="667"/>
      <c r="H32" s="667"/>
      <c r="I32" s="667"/>
      <c r="J32" s="667"/>
      <c r="K32" s="667"/>
      <c r="L32" s="667"/>
      <c r="M32" s="667"/>
      <c r="N32" s="667"/>
      <c r="O32" s="667"/>
      <c r="P32" s="667"/>
      <c r="Q32" s="666"/>
      <c r="R32" s="665"/>
    </row>
    <row r="33" spans="1:18" ht="21.75" customHeight="1">
      <c r="A33" s="2001"/>
      <c r="B33" s="2002"/>
      <c r="C33" s="2002"/>
      <c r="D33" s="2002"/>
      <c r="E33" s="2002"/>
      <c r="F33" s="2002"/>
      <c r="G33" s="667"/>
      <c r="H33" s="667"/>
      <c r="I33" s="667"/>
      <c r="J33" s="667"/>
      <c r="K33" s="667"/>
      <c r="L33" s="667"/>
      <c r="M33" s="667"/>
      <c r="N33" s="667"/>
      <c r="O33" s="667"/>
      <c r="P33" s="667"/>
      <c r="Q33" s="666"/>
      <c r="R33" s="665"/>
    </row>
    <row r="34" spans="1:18" ht="21.75" customHeight="1">
      <c r="A34" s="2001"/>
      <c r="B34" s="2002"/>
      <c r="C34" s="2002"/>
      <c r="D34" s="2002"/>
      <c r="E34" s="2002"/>
      <c r="F34" s="2002"/>
      <c r="G34" s="667"/>
      <c r="H34" s="667"/>
      <c r="I34" s="667"/>
      <c r="J34" s="667"/>
      <c r="K34" s="667"/>
      <c r="L34" s="667"/>
      <c r="M34" s="667"/>
      <c r="N34" s="667"/>
      <c r="O34" s="667"/>
      <c r="P34" s="667"/>
      <c r="Q34" s="666"/>
      <c r="R34" s="665"/>
    </row>
    <row r="35" spans="1:18" ht="21.75" customHeight="1">
      <c r="A35" s="2001"/>
      <c r="B35" s="2002"/>
      <c r="C35" s="2002"/>
      <c r="D35" s="2002"/>
      <c r="E35" s="2002"/>
      <c r="F35" s="2002"/>
      <c r="G35" s="667"/>
      <c r="H35" s="667"/>
      <c r="I35" s="667"/>
      <c r="J35" s="667"/>
      <c r="K35" s="667"/>
      <c r="L35" s="667"/>
      <c r="M35" s="667"/>
      <c r="N35" s="667"/>
      <c r="O35" s="667"/>
      <c r="P35" s="667"/>
      <c r="Q35" s="666"/>
      <c r="R35" s="665"/>
    </row>
    <row r="36" spans="1:18" ht="21.75" customHeight="1" thickBot="1">
      <c r="A36" s="1971"/>
      <c r="B36" s="1972"/>
      <c r="C36" s="1972"/>
      <c r="D36" s="1972"/>
      <c r="E36" s="1972"/>
      <c r="F36" s="1972"/>
      <c r="G36" s="664"/>
      <c r="H36" s="664"/>
      <c r="I36" s="664"/>
      <c r="J36" s="664"/>
      <c r="K36" s="664"/>
      <c r="L36" s="664"/>
      <c r="M36" s="664"/>
      <c r="N36" s="664"/>
      <c r="O36" s="664"/>
      <c r="P36" s="664"/>
      <c r="Q36" s="663"/>
      <c r="R36" s="662"/>
    </row>
  </sheetData>
  <mergeCells count="36">
    <mergeCell ref="A1:R1"/>
    <mergeCell ref="A18:F18"/>
    <mergeCell ref="A6:F6"/>
    <mergeCell ref="A7:F7"/>
    <mergeCell ref="G2:R2"/>
    <mergeCell ref="A2:F3"/>
    <mergeCell ref="A4:F4"/>
    <mergeCell ref="A5:F5"/>
    <mergeCell ref="A12:F12"/>
    <mergeCell ref="A13:F13"/>
    <mergeCell ref="A16:F16"/>
    <mergeCell ref="A17:F17"/>
    <mergeCell ref="A8:F8"/>
    <mergeCell ref="A9:F9"/>
    <mergeCell ref="A10:F10"/>
    <mergeCell ref="A11:F11"/>
    <mergeCell ref="A14:F14"/>
    <mergeCell ref="A15:F15"/>
    <mergeCell ref="A34:F34"/>
    <mergeCell ref="A20:F20"/>
    <mergeCell ref="A21:F21"/>
    <mergeCell ref="A22:F22"/>
    <mergeCell ref="A23:F23"/>
    <mergeCell ref="A24:F24"/>
    <mergeCell ref="A25:F25"/>
    <mergeCell ref="A33:F33"/>
    <mergeCell ref="A19:F19"/>
    <mergeCell ref="A35:F35"/>
    <mergeCell ref="A36:F36"/>
    <mergeCell ref="A26:F26"/>
    <mergeCell ref="A27:F27"/>
    <mergeCell ref="A28:F28"/>
    <mergeCell ref="A29:F29"/>
    <mergeCell ref="A30:F30"/>
    <mergeCell ref="A31:F31"/>
    <mergeCell ref="A32:F32"/>
  </mergeCells>
  <printOptions horizontalCentered="1"/>
  <pageMargins left="0.32" right="0" top="0.36" bottom="0.27559055118110237" header="0.19685039370078741" footer="0.23622047244094491"/>
  <pageSetup paperSize="9" orientation="portrait" r:id="rId1"/>
  <headerFooter alignWithMargins="0">
    <oddFooter>&amp;A</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dimension ref="A1:R61"/>
  <sheetViews>
    <sheetView topLeftCell="A26" workbookViewId="0">
      <selection activeCell="G44" sqref="G44"/>
    </sheetView>
  </sheetViews>
  <sheetFormatPr defaultColWidth="9.33203125" defaultRowHeight="15.75"/>
  <cols>
    <col min="1" max="6" width="6.6640625" style="660" customWidth="1"/>
    <col min="7" max="18" width="5.83203125" style="661" customWidth="1"/>
    <col min="19" max="16384" width="9.33203125" style="660"/>
  </cols>
  <sheetData>
    <row r="1" spans="1:18" ht="23.25" customHeight="1" thickBot="1">
      <c r="A1" s="2006" t="s">
        <v>521</v>
      </c>
      <c r="B1" s="2006"/>
      <c r="C1" s="2006"/>
      <c r="D1" s="2006"/>
      <c r="E1" s="2006"/>
      <c r="F1" s="2006"/>
      <c r="G1" s="2006"/>
      <c r="H1" s="2006"/>
      <c r="I1" s="2006"/>
      <c r="J1" s="2006"/>
      <c r="K1" s="2006"/>
      <c r="L1" s="2006"/>
      <c r="M1" s="2006"/>
      <c r="N1" s="2006"/>
      <c r="O1" s="2006"/>
      <c r="P1" s="2006"/>
      <c r="Q1" s="2006"/>
      <c r="R1" s="2006"/>
    </row>
    <row r="2" spans="1:18" ht="12.75">
      <c r="A2" s="1950" t="s">
        <v>282</v>
      </c>
      <c r="B2" s="1951"/>
      <c r="C2" s="1951"/>
      <c r="D2" s="1951"/>
      <c r="E2" s="1951"/>
      <c r="F2" s="1951"/>
      <c r="G2" s="1954" t="s">
        <v>281</v>
      </c>
      <c r="H2" s="1954"/>
      <c r="I2" s="1954"/>
      <c r="J2" s="1954"/>
      <c r="K2" s="1954"/>
      <c r="L2" s="1954"/>
      <c r="M2" s="1954"/>
      <c r="N2" s="1954"/>
      <c r="O2" s="1954"/>
      <c r="P2" s="1954"/>
      <c r="Q2" s="2007"/>
      <c r="R2" s="1955"/>
    </row>
    <row r="3" spans="1:18" ht="13.5" customHeight="1">
      <c r="A3" s="1952"/>
      <c r="B3" s="1953"/>
      <c r="C3" s="1953"/>
      <c r="D3" s="1953"/>
      <c r="E3" s="1953"/>
      <c r="F3" s="1953"/>
      <c r="G3" s="668" t="s">
        <v>259</v>
      </c>
      <c r="H3" s="668" t="s">
        <v>260</v>
      </c>
      <c r="I3" s="668" t="s">
        <v>261</v>
      </c>
      <c r="J3" s="668" t="s">
        <v>262</v>
      </c>
      <c r="K3" s="668" t="s">
        <v>253</v>
      </c>
      <c r="L3" s="668" t="s">
        <v>254</v>
      </c>
      <c r="M3" s="668" t="s">
        <v>255</v>
      </c>
      <c r="N3" s="668" t="s">
        <v>256</v>
      </c>
      <c r="O3" s="668" t="s">
        <v>257</v>
      </c>
      <c r="P3" s="668" t="s">
        <v>263</v>
      </c>
      <c r="Q3" s="668" t="s">
        <v>280</v>
      </c>
      <c r="R3" s="669" t="s">
        <v>264</v>
      </c>
    </row>
    <row r="4" spans="1:18" ht="25.5" customHeight="1">
      <c r="A4" s="2019" t="s">
        <v>1093</v>
      </c>
      <c r="B4" s="2020"/>
      <c r="C4" s="2020"/>
      <c r="D4" s="2020"/>
      <c r="E4" s="2020"/>
      <c r="F4" s="2021"/>
      <c r="G4" s="944"/>
      <c r="H4" s="944"/>
      <c r="I4" s="944"/>
      <c r="J4" s="944"/>
      <c r="K4" s="944"/>
      <c r="L4" s="944"/>
      <c r="M4" s="944"/>
      <c r="N4" s="944"/>
      <c r="O4" s="944"/>
      <c r="P4" s="944"/>
      <c r="Q4" s="945"/>
      <c r="R4" s="946"/>
    </row>
    <row r="5" spans="1:18" ht="24" customHeight="1">
      <c r="A5" s="2003" t="s">
        <v>1094</v>
      </c>
      <c r="B5" s="2004"/>
      <c r="C5" s="2004"/>
      <c r="D5" s="2004"/>
      <c r="E5" s="2004"/>
      <c r="F5" s="2005"/>
      <c r="G5" s="892" t="s">
        <v>863</v>
      </c>
      <c r="H5" s="892" t="s">
        <v>863</v>
      </c>
      <c r="I5" s="892" t="s">
        <v>863</v>
      </c>
      <c r="J5" s="892" t="s">
        <v>863</v>
      </c>
      <c r="K5" s="892" t="s">
        <v>863</v>
      </c>
      <c r="L5" s="892" t="s">
        <v>863</v>
      </c>
      <c r="M5" s="892" t="s">
        <v>863</v>
      </c>
      <c r="N5" s="892" t="s">
        <v>863</v>
      </c>
      <c r="O5" s="892" t="s">
        <v>863</v>
      </c>
      <c r="P5" s="892" t="s">
        <v>863</v>
      </c>
      <c r="Q5" s="901"/>
      <c r="R5" s="893" t="s">
        <v>863</v>
      </c>
    </row>
    <row r="6" spans="1:18" ht="20.25" customHeight="1">
      <c r="A6" s="2017" t="s">
        <v>938</v>
      </c>
      <c r="B6" s="2018"/>
      <c r="C6" s="2018"/>
      <c r="D6" s="2018"/>
      <c r="E6" s="2018"/>
      <c r="F6" s="2018"/>
      <c r="G6" s="892" t="s">
        <v>863</v>
      </c>
      <c r="H6" s="892" t="s">
        <v>863</v>
      </c>
      <c r="I6" s="892"/>
      <c r="J6" s="892"/>
      <c r="K6" s="892"/>
      <c r="L6" s="892"/>
      <c r="M6" s="892"/>
      <c r="N6" s="892"/>
      <c r="O6" s="892"/>
      <c r="P6" s="892"/>
      <c r="Q6" s="901"/>
      <c r="R6" s="893" t="s">
        <v>863</v>
      </c>
    </row>
    <row r="7" spans="1:18" ht="24.75" customHeight="1">
      <c r="A7" s="2003" t="s">
        <v>1095</v>
      </c>
      <c r="B7" s="2004"/>
      <c r="C7" s="2004"/>
      <c r="D7" s="2004"/>
      <c r="E7" s="2004"/>
      <c r="F7" s="2005"/>
      <c r="G7" s="892" t="s">
        <v>863</v>
      </c>
      <c r="H7" s="892" t="s">
        <v>863</v>
      </c>
      <c r="I7" s="892"/>
      <c r="J7" s="892"/>
      <c r="K7" s="892"/>
      <c r="L7" s="892"/>
      <c r="M7" s="892"/>
      <c r="N7" s="892"/>
      <c r="O7" s="892"/>
      <c r="P7" s="892"/>
      <c r="Q7" s="901"/>
      <c r="R7" s="893"/>
    </row>
    <row r="8" spans="1:18" ht="18.75" customHeight="1">
      <c r="A8" s="2003" t="s">
        <v>1096</v>
      </c>
      <c r="B8" s="2004"/>
      <c r="C8" s="2004"/>
      <c r="D8" s="2004"/>
      <c r="E8" s="2004"/>
      <c r="F8" s="2005"/>
      <c r="G8" s="892" t="s">
        <v>863</v>
      </c>
      <c r="H8" s="892" t="s">
        <v>863</v>
      </c>
      <c r="I8" s="892"/>
      <c r="J8" s="892"/>
      <c r="K8" s="892"/>
      <c r="L8" s="892"/>
      <c r="M8" s="892"/>
      <c r="N8" s="892"/>
      <c r="O8" s="892"/>
      <c r="P8" s="892"/>
      <c r="Q8" s="901"/>
      <c r="R8" s="893"/>
    </row>
    <row r="9" spans="1:18" ht="20.25" customHeight="1">
      <c r="A9" s="2017" t="s">
        <v>953</v>
      </c>
      <c r="B9" s="2018"/>
      <c r="C9" s="2018"/>
      <c r="D9" s="2018"/>
      <c r="E9" s="2018"/>
      <c r="F9" s="2018"/>
      <c r="G9" s="892" t="s">
        <v>863</v>
      </c>
      <c r="H9" s="892" t="s">
        <v>863</v>
      </c>
      <c r="I9" s="892"/>
      <c r="J9" s="892"/>
      <c r="K9" s="892"/>
      <c r="L9" s="892"/>
      <c r="M9" s="892"/>
      <c r="N9" s="892"/>
      <c r="O9" s="892"/>
      <c r="P9" s="892"/>
      <c r="Q9" s="901"/>
      <c r="R9" s="893"/>
    </row>
    <row r="10" spans="1:18" ht="20.25" customHeight="1">
      <c r="A10" s="2017" t="s">
        <v>956</v>
      </c>
      <c r="B10" s="2018"/>
      <c r="C10" s="2018"/>
      <c r="D10" s="2018"/>
      <c r="E10" s="2018"/>
      <c r="F10" s="2018"/>
      <c r="G10" s="892" t="s">
        <v>863</v>
      </c>
      <c r="H10" s="892" t="s">
        <v>863</v>
      </c>
      <c r="I10" s="892" t="s">
        <v>863</v>
      </c>
      <c r="J10" s="892" t="s">
        <v>863</v>
      </c>
      <c r="K10" s="892" t="s">
        <v>863</v>
      </c>
      <c r="L10" s="892" t="s">
        <v>863</v>
      </c>
      <c r="M10" s="892" t="s">
        <v>863</v>
      </c>
      <c r="N10" s="892" t="s">
        <v>863</v>
      </c>
      <c r="O10" s="892" t="s">
        <v>863</v>
      </c>
      <c r="P10" s="892" t="s">
        <v>863</v>
      </c>
      <c r="Q10" s="901"/>
      <c r="R10" s="893" t="s">
        <v>863</v>
      </c>
    </row>
    <row r="11" spans="1:18" ht="21.75" customHeight="1">
      <c r="A11" s="2003" t="s">
        <v>1097</v>
      </c>
      <c r="B11" s="2004"/>
      <c r="C11" s="2004"/>
      <c r="D11" s="2004"/>
      <c r="E11" s="2004"/>
      <c r="F11" s="2005"/>
      <c r="G11" s="892"/>
      <c r="H11" s="892"/>
      <c r="I11" s="892"/>
      <c r="J11" s="892"/>
      <c r="K11" s="892"/>
      <c r="L11" s="892"/>
      <c r="M11" s="892"/>
      <c r="N11" s="892"/>
      <c r="O11" s="892"/>
      <c r="P11" s="892" t="s">
        <v>863</v>
      </c>
      <c r="Q11" s="901" t="s">
        <v>862</v>
      </c>
      <c r="R11" s="893" t="s">
        <v>863</v>
      </c>
    </row>
    <row r="12" spans="1:18" ht="24.75" customHeight="1">
      <c r="A12" s="2003" t="s">
        <v>1098</v>
      </c>
      <c r="B12" s="2004"/>
      <c r="C12" s="2004"/>
      <c r="D12" s="2004"/>
      <c r="E12" s="2004"/>
      <c r="F12" s="2005"/>
      <c r="G12" s="892" t="s">
        <v>863</v>
      </c>
      <c r="H12" s="892" t="s">
        <v>863</v>
      </c>
      <c r="I12" s="892"/>
      <c r="J12" s="892"/>
      <c r="K12" s="892"/>
      <c r="L12" s="892"/>
      <c r="M12" s="892"/>
      <c r="N12" s="892"/>
      <c r="O12" s="892"/>
      <c r="P12" s="892"/>
      <c r="Q12" s="901"/>
      <c r="R12" s="893"/>
    </row>
    <row r="13" spans="1:18" ht="24.75" customHeight="1">
      <c r="A13" s="2003" t="s">
        <v>1099</v>
      </c>
      <c r="B13" s="2004"/>
      <c r="C13" s="2004"/>
      <c r="D13" s="2004"/>
      <c r="E13" s="2004"/>
      <c r="F13" s="2005"/>
      <c r="G13" s="892" t="s">
        <v>863</v>
      </c>
      <c r="H13" s="892" t="s">
        <v>863</v>
      </c>
      <c r="I13" s="892"/>
      <c r="J13" s="892"/>
      <c r="K13" s="892"/>
      <c r="L13" s="892"/>
      <c r="M13" s="892"/>
      <c r="N13" s="892"/>
      <c r="O13" s="892"/>
      <c r="P13" s="892"/>
      <c r="Q13" s="901"/>
      <c r="R13" s="893"/>
    </row>
    <row r="14" spans="1:18" ht="26.25" customHeight="1">
      <c r="A14" s="2003" t="s">
        <v>1100</v>
      </c>
      <c r="B14" s="2004"/>
      <c r="C14" s="2004"/>
      <c r="D14" s="2004"/>
      <c r="E14" s="2004"/>
      <c r="F14" s="2005"/>
      <c r="G14" s="892" t="s">
        <v>862</v>
      </c>
      <c r="H14" s="892" t="s">
        <v>862</v>
      </c>
      <c r="I14" s="892"/>
      <c r="J14" s="892"/>
      <c r="K14" s="892"/>
      <c r="L14" s="892"/>
      <c r="M14" s="892"/>
      <c r="N14" s="892"/>
      <c r="O14" s="892"/>
      <c r="P14" s="892"/>
      <c r="Q14" s="901"/>
      <c r="R14" s="893"/>
    </row>
    <row r="15" spans="1:18" ht="27" customHeight="1">
      <c r="A15" s="2014" t="s">
        <v>1101</v>
      </c>
      <c r="B15" s="2015"/>
      <c r="C15" s="2015"/>
      <c r="D15" s="2015"/>
      <c r="E15" s="2015"/>
      <c r="F15" s="2016"/>
      <c r="G15" s="892"/>
      <c r="H15" s="892"/>
      <c r="I15" s="892"/>
      <c r="J15" s="892"/>
      <c r="K15" s="892"/>
      <c r="L15" s="892"/>
      <c r="M15" s="892"/>
      <c r="N15" s="892"/>
      <c r="O15" s="892"/>
      <c r="P15" s="892"/>
      <c r="Q15" s="901"/>
      <c r="R15" s="893"/>
    </row>
    <row r="16" spans="1:18" ht="24.75" customHeight="1">
      <c r="A16" s="2003" t="s">
        <v>1102</v>
      </c>
      <c r="B16" s="2004"/>
      <c r="C16" s="2004"/>
      <c r="D16" s="2004"/>
      <c r="E16" s="2004"/>
      <c r="F16" s="2005"/>
      <c r="G16" s="892" t="s">
        <v>862</v>
      </c>
      <c r="H16" s="892" t="s">
        <v>862</v>
      </c>
      <c r="I16" s="892" t="s">
        <v>862</v>
      </c>
      <c r="J16" s="892" t="s">
        <v>862</v>
      </c>
      <c r="K16" s="892" t="s">
        <v>862</v>
      </c>
      <c r="L16" s="892" t="s">
        <v>862</v>
      </c>
      <c r="M16" s="892" t="s">
        <v>862</v>
      </c>
      <c r="N16" s="892" t="s">
        <v>862</v>
      </c>
      <c r="O16" s="892" t="s">
        <v>862</v>
      </c>
      <c r="P16" s="892" t="s">
        <v>862</v>
      </c>
      <c r="Q16" s="901" t="s">
        <v>862</v>
      </c>
      <c r="R16" s="893" t="s">
        <v>862</v>
      </c>
    </row>
    <row r="17" spans="1:18" ht="51.75" customHeight="1">
      <c r="A17" s="2017" t="s">
        <v>1103</v>
      </c>
      <c r="B17" s="2018"/>
      <c r="C17" s="2018"/>
      <c r="D17" s="2018"/>
      <c r="E17" s="2018"/>
      <c r="F17" s="2018"/>
      <c r="G17" s="892" t="s">
        <v>863</v>
      </c>
      <c r="H17" s="892" t="s">
        <v>863</v>
      </c>
      <c r="I17" s="892" t="s">
        <v>863</v>
      </c>
      <c r="J17" s="892" t="s">
        <v>863</v>
      </c>
      <c r="K17" s="892" t="s">
        <v>863</v>
      </c>
      <c r="L17" s="892" t="s">
        <v>863</v>
      </c>
      <c r="M17" s="892" t="s">
        <v>863</v>
      </c>
      <c r="N17" s="892" t="s">
        <v>863</v>
      </c>
      <c r="O17" s="892" t="s">
        <v>863</v>
      </c>
      <c r="P17" s="892" t="s">
        <v>863</v>
      </c>
      <c r="Q17" s="901"/>
      <c r="R17" s="893" t="s">
        <v>863</v>
      </c>
    </row>
    <row r="18" spans="1:18" ht="25.5" customHeight="1">
      <c r="A18" s="2017" t="s">
        <v>1104</v>
      </c>
      <c r="B18" s="2018"/>
      <c r="C18" s="2018"/>
      <c r="D18" s="2018"/>
      <c r="E18" s="2018"/>
      <c r="F18" s="2018"/>
      <c r="G18" s="892" t="s">
        <v>863</v>
      </c>
      <c r="H18" s="892" t="s">
        <v>863</v>
      </c>
      <c r="I18" s="892" t="s">
        <v>863</v>
      </c>
      <c r="J18" s="892" t="s">
        <v>863</v>
      </c>
      <c r="K18" s="892" t="s">
        <v>863</v>
      </c>
      <c r="L18" s="892" t="s">
        <v>863</v>
      </c>
      <c r="M18" s="892" t="s">
        <v>863</v>
      </c>
      <c r="N18" s="892" t="s">
        <v>863</v>
      </c>
      <c r="O18" s="892" t="s">
        <v>863</v>
      </c>
      <c r="P18" s="892" t="s">
        <v>863</v>
      </c>
      <c r="Q18" s="901"/>
      <c r="R18" s="893" t="s">
        <v>863</v>
      </c>
    </row>
    <row r="19" spans="1:18" ht="24.75" customHeight="1">
      <c r="A19" s="2017" t="s">
        <v>1105</v>
      </c>
      <c r="B19" s="2018"/>
      <c r="C19" s="2018"/>
      <c r="D19" s="2018"/>
      <c r="E19" s="2018"/>
      <c r="F19" s="2018"/>
      <c r="G19" s="892" t="s">
        <v>863</v>
      </c>
      <c r="H19" s="892" t="s">
        <v>863</v>
      </c>
      <c r="I19" s="892" t="s">
        <v>863</v>
      </c>
      <c r="J19" s="892" t="s">
        <v>863</v>
      </c>
      <c r="K19" s="892" t="s">
        <v>863</v>
      </c>
      <c r="L19" s="892" t="s">
        <v>863</v>
      </c>
      <c r="M19" s="892" t="s">
        <v>863</v>
      </c>
      <c r="N19" s="892" t="s">
        <v>863</v>
      </c>
      <c r="O19" s="892" t="s">
        <v>863</v>
      </c>
      <c r="P19" s="892" t="s">
        <v>863</v>
      </c>
      <c r="Q19" s="901"/>
      <c r="R19" s="893"/>
    </row>
    <row r="20" spans="1:18" ht="24.75" customHeight="1">
      <c r="A20" s="2017" t="s">
        <v>1106</v>
      </c>
      <c r="B20" s="2018"/>
      <c r="C20" s="2018"/>
      <c r="D20" s="2018"/>
      <c r="E20" s="2018"/>
      <c r="F20" s="2018"/>
      <c r="G20" s="892" t="s">
        <v>863</v>
      </c>
      <c r="H20" s="892" t="s">
        <v>863</v>
      </c>
      <c r="I20" s="892" t="s">
        <v>863</v>
      </c>
      <c r="J20" s="892" t="s">
        <v>863</v>
      </c>
      <c r="K20" s="892" t="s">
        <v>863</v>
      </c>
      <c r="L20" s="892" t="s">
        <v>863</v>
      </c>
      <c r="M20" s="892" t="s">
        <v>863</v>
      </c>
      <c r="N20" s="892" t="s">
        <v>863</v>
      </c>
      <c r="O20" s="892" t="s">
        <v>863</v>
      </c>
      <c r="P20" s="892" t="s">
        <v>863</v>
      </c>
      <c r="Q20" s="901"/>
      <c r="R20" s="893"/>
    </row>
    <row r="21" spans="1:18" ht="24.75" customHeight="1">
      <c r="A21" s="2017" t="s">
        <v>1107</v>
      </c>
      <c r="B21" s="2018"/>
      <c r="C21" s="2018"/>
      <c r="D21" s="2018"/>
      <c r="E21" s="2018"/>
      <c r="F21" s="2018"/>
      <c r="G21" s="892" t="s">
        <v>863</v>
      </c>
      <c r="H21" s="892" t="s">
        <v>863</v>
      </c>
      <c r="I21" s="892" t="s">
        <v>863</v>
      </c>
      <c r="J21" s="892" t="s">
        <v>863</v>
      </c>
      <c r="K21" s="892" t="s">
        <v>863</v>
      </c>
      <c r="L21" s="892" t="s">
        <v>863</v>
      </c>
      <c r="M21" s="892" t="s">
        <v>863</v>
      </c>
      <c r="N21" s="892" t="s">
        <v>863</v>
      </c>
      <c r="O21" s="892" t="s">
        <v>863</v>
      </c>
      <c r="P21" s="892" t="s">
        <v>863</v>
      </c>
      <c r="Q21" s="901"/>
      <c r="R21" s="893"/>
    </row>
    <row r="22" spans="1:18" ht="25.5" customHeight="1">
      <c r="A22" s="2003" t="s">
        <v>1108</v>
      </c>
      <c r="B22" s="2004"/>
      <c r="C22" s="2004"/>
      <c r="D22" s="2004"/>
      <c r="E22" s="2004"/>
      <c r="F22" s="2005"/>
      <c r="G22" s="892"/>
      <c r="H22" s="892"/>
      <c r="I22" s="892" t="s">
        <v>862</v>
      </c>
      <c r="J22" s="892" t="s">
        <v>862</v>
      </c>
      <c r="K22" s="892"/>
      <c r="L22" s="892"/>
      <c r="M22" s="892" t="s">
        <v>862</v>
      </c>
      <c r="N22" s="892" t="s">
        <v>863</v>
      </c>
      <c r="O22" s="892"/>
      <c r="P22" s="892"/>
      <c r="Q22" s="901"/>
      <c r="R22" s="893"/>
    </row>
    <row r="23" spans="1:18" ht="26.25" customHeight="1">
      <c r="A23" s="2003" t="s">
        <v>1109</v>
      </c>
      <c r="B23" s="2004"/>
      <c r="C23" s="2004"/>
      <c r="D23" s="2004"/>
      <c r="E23" s="2004"/>
      <c r="F23" s="2005"/>
      <c r="G23" s="892"/>
      <c r="H23" s="892"/>
      <c r="I23" s="892"/>
      <c r="J23" s="892" t="s">
        <v>862</v>
      </c>
      <c r="K23" s="892"/>
      <c r="L23" s="892"/>
      <c r="M23" s="892"/>
      <c r="N23" s="892"/>
      <c r="O23" s="892" t="s">
        <v>862</v>
      </c>
      <c r="P23" s="892" t="s">
        <v>862</v>
      </c>
      <c r="Q23" s="901"/>
      <c r="R23" s="893" t="s">
        <v>862</v>
      </c>
    </row>
    <row r="24" spans="1:18" ht="39" customHeight="1">
      <c r="A24" s="2017" t="s">
        <v>1110</v>
      </c>
      <c r="B24" s="2018"/>
      <c r="C24" s="2018"/>
      <c r="D24" s="2018"/>
      <c r="E24" s="2018"/>
      <c r="F24" s="2018"/>
      <c r="G24" s="892" t="s">
        <v>863</v>
      </c>
      <c r="H24" s="892" t="s">
        <v>863</v>
      </c>
      <c r="I24" s="892" t="s">
        <v>863</v>
      </c>
      <c r="J24" s="892" t="s">
        <v>863</v>
      </c>
      <c r="K24" s="892" t="s">
        <v>863</v>
      </c>
      <c r="L24" s="892" t="s">
        <v>863</v>
      </c>
      <c r="M24" s="892" t="s">
        <v>863</v>
      </c>
      <c r="N24" s="892" t="s">
        <v>863</v>
      </c>
      <c r="O24" s="892" t="s">
        <v>863</v>
      </c>
      <c r="P24" s="892" t="s">
        <v>863</v>
      </c>
      <c r="Q24" s="901"/>
      <c r="R24" s="893" t="s">
        <v>863</v>
      </c>
    </row>
    <row r="25" spans="1:18" ht="21.75" customHeight="1">
      <c r="A25" s="2014" t="s">
        <v>1111</v>
      </c>
      <c r="B25" s="2015"/>
      <c r="C25" s="2015"/>
      <c r="D25" s="2015"/>
      <c r="E25" s="2015"/>
      <c r="F25" s="2016"/>
      <c r="G25" s="892"/>
      <c r="H25" s="892"/>
      <c r="I25" s="892"/>
      <c r="J25" s="892"/>
      <c r="K25" s="892"/>
      <c r="L25" s="892"/>
      <c r="M25" s="892"/>
      <c r="N25" s="892"/>
      <c r="O25" s="892"/>
      <c r="P25" s="892"/>
      <c r="Q25" s="901"/>
      <c r="R25" s="893"/>
    </row>
    <row r="26" spans="1:18" ht="27.75" customHeight="1">
      <c r="A26" s="2017" t="s">
        <v>1112</v>
      </c>
      <c r="B26" s="2018"/>
      <c r="C26" s="2018"/>
      <c r="D26" s="2018"/>
      <c r="E26" s="2018"/>
      <c r="F26" s="2018"/>
      <c r="G26" s="892" t="s">
        <v>863</v>
      </c>
      <c r="H26" s="892" t="s">
        <v>863</v>
      </c>
      <c r="I26" s="892" t="s">
        <v>863</v>
      </c>
      <c r="J26" s="892" t="s">
        <v>863</v>
      </c>
      <c r="K26" s="892" t="s">
        <v>863</v>
      </c>
      <c r="L26" s="892" t="s">
        <v>863</v>
      </c>
      <c r="M26" s="892" t="s">
        <v>863</v>
      </c>
      <c r="N26" s="892" t="s">
        <v>863</v>
      </c>
      <c r="O26" s="892" t="s">
        <v>863</v>
      </c>
      <c r="P26" s="892" t="s">
        <v>863</v>
      </c>
      <c r="Q26" s="901" t="s">
        <v>862</v>
      </c>
      <c r="R26" s="893" t="s">
        <v>863</v>
      </c>
    </row>
    <row r="27" spans="1:18" ht="25.5" customHeight="1">
      <c r="A27" s="2017" t="s">
        <v>1113</v>
      </c>
      <c r="B27" s="2018"/>
      <c r="C27" s="2018"/>
      <c r="D27" s="2018"/>
      <c r="E27" s="2018"/>
      <c r="F27" s="2018"/>
      <c r="G27" s="892" t="s">
        <v>863</v>
      </c>
      <c r="H27" s="892" t="s">
        <v>863</v>
      </c>
      <c r="I27" s="892" t="s">
        <v>863</v>
      </c>
      <c r="J27" s="892" t="s">
        <v>863</v>
      </c>
      <c r="K27" s="892" t="s">
        <v>863</v>
      </c>
      <c r="L27" s="892" t="s">
        <v>863</v>
      </c>
      <c r="M27" s="892" t="s">
        <v>863</v>
      </c>
      <c r="N27" s="892" t="s">
        <v>863</v>
      </c>
      <c r="O27" s="892" t="s">
        <v>863</v>
      </c>
      <c r="P27" s="892" t="s">
        <v>863</v>
      </c>
      <c r="Q27" s="901" t="s">
        <v>862</v>
      </c>
      <c r="R27" s="893" t="s">
        <v>863</v>
      </c>
    </row>
    <row r="28" spans="1:18" ht="21.75" customHeight="1">
      <c r="A28" s="2017" t="s">
        <v>901</v>
      </c>
      <c r="B28" s="2018"/>
      <c r="C28" s="2018"/>
      <c r="D28" s="2018"/>
      <c r="E28" s="2018"/>
      <c r="F28" s="2018"/>
      <c r="G28" s="892" t="s">
        <v>863</v>
      </c>
      <c r="H28" s="892" t="s">
        <v>863</v>
      </c>
      <c r="I28" s="892" t="s">
        <v>863</v>
      </c>
      <c r="J28" s="892" t="s">
        <v>863</v>
      </c>
      <c r="K28" s="892" t="s">
        <v>863</v>
      </c>
      <c r="L28" s="892" t="s">
        <v>863</v>
      </c>
      <c r="M28" s="892" t="s">
        <v>863</v>
      </c>
      <c r="N28" s="892" t="s">
        <v>863</v>
      </c>
      <c r="O28" s="892" t="s">
        <v>863</v>
      </c>
      <c r="P28" s="892" t="s">
        <v>863</v>
      </c>
      <c r="Q28" s="901"/>
      <c r="R28" s="893" t="s">
        <v>863</v>
      </c>
    </row>
    <row r="29" spans="1:18" ht="25.5" customHeight="1">
      <c r="A29" s="2017" t="s">
        <v>1114</v>
      </c>
      <c r="B29" s="2018"/>
      <c r="C29" s="2018"/>
      <c r="D29" s="2018"/>
      <c r="E29" s="2018"/>
      <c r="F29" s="2018"/>
      <c r="G29" s="892"/>
      <c r="H29" s="892"/>
      <c r="I29" s="892" t="s">
        <v>863</v>
      </c>
      <c r="J29" s="892" t="s">
        <v>863</v>
      </c>
      <c r="K29" s="892" t="s">
        <v>862</v>
      </c>
      <c r="L29" s="892"/>
      <c r="M29" s="892"/>
      <c r="N29" s="892"/>
      <c r="O29" s="892"/>
      <c r="P29" s="892"/>
      <c r="Q29" s="901"/>
      <c r="R29" s="893"/>
    </row>
    <row r="30" spans="1:18" ht="27" customHeight="1">
      <c r="A30" s="2003" t="s">
        <v>1115</v>
      </c>
      <c r="B30" s="2004"/>
      <c r="C30" s="2004"/>
      <c r="D30" s="2004"/>
      <c r="E30" s="2004"/>
      <c r="F30" s="2005"/>
      <c r="G30" s="892"/>
      <c r="H30" s="892"/>
      <c r="I30" s="892"/>
      <c r="J30" s="892"/>
      <c r="K30" s="892"/>
      <c r="L30" s="892"/>
      <c r="M30" s="892" t="s">
        <v>862</v>
      </c>
      <c r="N30" s="892" t="s">
        <v>862</v>
      </c>
      <c r="O30" s="892" t="s">
        <v>862</v>
      </c>
      <c r="P30" s="892"/>
      <c r="Q30" s="901"/>
      <c r="R30" s="893"/>
    </row>
    <row r="31" spans="1:18" ht="28.5" customHeight="1">
      <c r="A31" s="2003" t="s">
        <v>1116</v>
      </c>
      <c r="B31" s="2004"/>
      <c r="C31" s="2004"/>
      <c r="D31" s="2004"/>
      <c r="E31" s="2004"/>
      <c r="F31" s="2005"/>
      <c r="G31" s="892"/>
      <c r="H31" s="892"/>
      <c r="I31" s="892"/>
      <c r="J31" s="892"/>
      <c r="K31" s="892"/>
      <c r="L31" s="892"/>
      <c r="M31" s="892" t="s">
        <v>862</v>
      </c>
      <c r="N31" s="892" t="s">
        <v>862</v>
      </c>
      <c r="O31" s="892" t="s">
        <v>862</v>
      </c>
      <c r="P31" s="892"/>
      <c r="Q31" s="901"/>
      <c r="R31" s="893"/>
    </row>
    <row r="32" spans="1:18" ht="27" customHeight="1">
      <c r="A32" s="2017" t="s">
        <v>1117</v>
      </c>
      <c r="B32" s="2018"/>
      <c r="C32" s="2018"/>
      <c r="D32" s="2018"/>
      <c r="E32" s="2018"/>
      <c r="F32" s="2018"/>
      <c r="G32" s="892"/>
      <c r="H32" s="892"/>
      <c r="I32" s="892"/>
      <c r="J32" s="892"/>
      <c r="K32" s="892"/>
      <c r="L32" s="892" t="s">
        <v>862</v>
      </c>
      <c r="M32" s="892" t="s">
        <v>862</v>
      </c>
      <c r="N32" s="892"/>
      <c r="O32" s="892"/>
      <c r="P32" s="892"/>
      <c r="Q32" s="901"/>
      <c r="R32" s="893"/>
    </row>
    <row r="33" spans="1:18" ht="26.25" customHeight="1">
      <c r="A33" s="2017" t="s">
        <v>1118</v>
      </c>
      <c r="B33" s="2018"/>
      <c r="C33" s="2018"/>
      <c r="D33" s="2018"/>
      <c r="E33" s="2018"/>
      <c r="F33" s="2018"/>
      <c r="G33" s="892"/>
      <c r="H33" s="892" t="s">
        <v>862</v>
      </c>
      <c r="I33" s="892" t="s">
        <v>862</v>
      </c>
      <c r="J33" s="892" t="s">
        <v>862</v>
      </c>
      <c r="K33" s="892"/>
      <c r="L33" s="892"/>
      <c r="M33" s="892"/>
      <c r="N33" s="892"/>
      <c r="O33" s="892"/>
      <c r="P33" s="892"/>
      <c r="Q33" s="901"/>
      <c r="R33" s="893"/>
    </row>
    <row r="34" spans="1:18" ht="21.75" customHeight="1">
      <c r="A34" s="2003" t="s">
        <v>1119</v>
      </c>
      <c r="B34" s="2004"/>
      <c r="C34" s="2004"/>
      <c r="D34" s="2004"/>
      <c r="E34" s="2004"/>
      <c r="F34" s="2005"/>
      <c r="G34" s="892" t="s">
        <v>863</v>
      </c>
      <c r="H34" s="892" t="s">
        <v>863</v>
      </c>
      <c r="I34" s="892"/>
      <c r="J34" s="892"/>
      <c r="K34" s="892"/>
      <c r="L34" s="892"/>
      <c r="M34" s="892"/>
      <c r="N34" s="892"/>
      <c r="O34" s="892"/>
      <c r="P34" s="892"/>
      <c r="Q34" s="901"/>
      <c r="R34" s="893"/>
    </row>
    <row r="35" spans="1:18" ht="21.75" customHeight="1">
      <c r="A35" s="2003" t="s">
        <v>1120</v>
      </c>
      <c r="B35" s="2004"/>
      <c r="C35" s="2004"/>
      <c r="D35" s="2004"/>
      <c r="E35" s="2004"/>
      <c r="F35" s="2005"/>
      <c r="G35" s="892" t="s">
        <v>862</v>
      </c>
      <c r="H35" s="892" t="s">
        <v>862</v>
      </c>
      <c r="I35" s="892"/>
      <c r="J35" s="892"/>
      <c r="K35" s="892"/>
      <c r="L35" s="892"/>
      <c r="M35" s="892"/>
      <c r="N35" s="892"/>
      <c r="O35" s="892"/>
      <c r="P35" s="892"/>
      <c r="Q35" s="901"/>
      <c r="R35" s="893"/>
    </row>
    <row r="36" spans="1:18" ht="21.75" customHeight="1">
      <c r="A36" s="2003" t="s">
        <v>1121</v>
      </c>
      <c r="B36" s="2004"/>
      <c r="C36" s="2004"/>
      <c r="D36" s="2004"/>
      <c r="E36" s="2004"/>
      <c r="F36" s="2005"/>
      <c r="G36" s="892" t="s">
        <v>862</v>
      </c>
      <c r="H36" s="892" t="s">
        <v>862</v>
      </c>
      <c r="I36" s="892"/>
      <c r="J36" s="892"/>
      <c r="K36" s="892"/>
      <c r="L36" s="892"/>
      <c r="M36" s="892"/>
      <c r="N36" s="892"/>
      <c r="O36" s="892"/>
      <c r="P36" s="892"/>
      <c r="Q36" s="901"/>
      <c r="R36" s="893"/>
    </row>
    <row r="37" spans="1:18" ht="21.75" customHeight="1">
      <c r="A37" s="2014" t="s">
        <v>1122</v>
      </c>
      <c r="B37" s="2015"/>
      <c r="C37" s="2015"/>
      <c r="D37" s="2015"/>
      <c r="E37" s="2015"/>
      <c r="F37" s="2016"/>
      <c r="G37" s="892"/>
      <c r="H37" s="892"/>
      <c r="I37" s="892"/>
      <c r="J37" s="892"/>
      <c r="K37" s="892"/>
      <c r="L37" s="892"/>
      <c r="M37" s="892"/>
      <c r="N37" s="892"/>
      <c r="O37" s="892"/>
      <c r="P37" s="892"/>
      <c r="Q37" s="901"/>
      <c r="R37" s="893"/>
    </row>
    <row r="38" spans="1:18" ht="18.75" customHeight="1">
      <c r="A38" s="2003" t="s">
        <v>1123</v>
      </c>
      <c r="B38" s="2004"/>
      <c r="C38" s="2004"/>
      <c r="D38" s="2004"/>
      <c r="E38" s="2004"/>
      <c r="F38" s="2005"/>
      <c r="G38" s="892" t="s">
        <v>862</v>
      </c>
      <c r="H38" s="892"/>
      <c r="I38" s="892"/>
      <c r="J38" s="892"/>
      <c r="K38" s="892"/>
      <c r="L38" s="892"/>
      <c r="M38" s="892"/>
      <c r="N38" s="892"/>
      <c r="O38" s="892"/>
      <c r="P38" s="892"/>
      <c r="Q38" s="901"/>
      <c r="R38" s="893"/>
    </row>
    <row r="39" spans="1:18" ht="39" customHeight="1">
      <c r="A39" s="2003" t="s">
        <v>1124</v>
      </c>
      <c r="B39" s="2004"/>
      <c r="C39" s="2004"/>
      <c r="D39" s="2004"/>
      <c r="E39" s="2004"/>
      <c r="F39" s="2005"/>
      <c r="G39" s="892" t="s">
        <v>863</v>
      </c>
      <c r="H39" s="892" t="s">
        <v>863</v>
      </c>
      <c r="I39" s="892" t="s">
        <v>863</v>
      </c>
      <c r="J39" s="892" t="s">
        <v>863</v>
      </c>
      <c r="K39" s="892" t="s">
        <v>863</v>
      </c>
      <c r="L39" s="892" t="s">
        <v>863</v>
      </c>
      <c r="M39" s="892" t="s">
        <v>863</v>
      </c>
      <c r="N39" s="892" t="s">
        <v>863</v>
      </c>
      <c r="O39" s="892" t="s">
        <v>863</v>
      </c>
      <c r="P39" s="892" t="s">
        <v>863</v>
      </c>
      <c r="Q39" s="901"/>
      <c r="R39" s="893" t="s">
        <v>863</v>
      </c>
    </row>
    <row r="40" spans="1:18" ht="27.75" customHeight="1">
      <c r="A40" s="2003" t="s">
        <v>1125</v>
      </c>
      <c r="B40" s="2004"/>
      <c r="C40" s="2004"/>
      <c r="D40" s="2004"/>
      <c r="E40" s="2004"/>
      <c r="F40" s="2005"/>
      <c r="G40" s="892" t="s">
        <v>863</v>
      </c>
      <c r="H40" s="892" t="s">
        <v>863</v>
      </c>
      <c r="I40" s="892" t="s">
        <v>863</v>
      </c>
      <c r="J40" s="892" t="s">
        <v>863</v>
      </c>
      <c r="K40" s="892" t="s">
        <v>863</v>
      </c>
      <c r="L40" s="892" t="s">
        <v>863</v>
      </c>
      <c r="M40" s="892" t="s">
        <v>863</v>
      </c>
      <c r="N40" s="892" t="s">
        <v>863</v>
      </c>
      <c r="O40" s="892" t="s">
        <v>863</v>
      </c>
      <c r="P40" s="892" t="s">
        <v>863</v>
      </c>
      <c r="Q40" s="901"/>
      <c r="R40" s="893" t="s">
        <v>863</v>
      </c>
    </row>
    <row r="41" spans="1:18" ht="27" customHeight="1">
      <c r="A41" s="2003" t="s">
        <v>1126</v>
      </c>
      <c r="B41" s="2004"/>
      <c r="C41" s="2004"/>
      <c r="D41" s="2004"/>
      <c r="E41" s="2004"/>
      <c r="F41" s="2005"/>
      <c r="G41" s="892" t="s">
        <v>863</v>
      </c>
      <c r="H41" s="892" t="s">
        <v>863</v>
      </c>
      <c r="I41" s="892" t="s">
        <v>863</v>
      </c>
      <c r="J41" s="892" t="s">
        <v>863</v>
      </c>
      <c r="K41" s="892" t="s">
        <v>863</v>
      </c>
      <c r="L41" s="892" t="s">
        <v>863</v>
      </c>
      <c r="M41" s="892" t="s">
        <v>863</v>
      </c>
      <c r="N41" s="892" t="s">
        <v>863</v>
      </c>
      <c r="O41" s="892" t="s">
        <v>863</v>
      </c>
      <c r="P41" s="892"/>
      <c r="Q41" s="901"/>
      <c r="R41" s="893"/>
    </row>
    <row r="42" spans="1:18" ht="36.75" customHeight="1">
      <c r="A42" s="2003" t="s">
        <v>1127</v>
      </c>
      <c r="B42" s="2004"/>
      <c r="C42" s="2004"/>
      <c r="D42" s="2004"/>
      <c r="E42" s="2004"/>
      <c r="F42" s="2005"/>
      <c r="G42" s="892" t="s">
        <v>863</v>
      </c>
      <c r="H42" s="892" t="s">
        <v>863</v>
      </c>
      <c r="I42" s="892" t="s">
        <v>863</v>
      </c>
      <c r="J42" s="892" t="s">
        <v>863</v>
      </c>
      <c r="K42" s="892" t="s">
        <v>863</v>
      </c>
      <c r="L42" s="892" t="s">
        <v>863</v>
      </c>
      <c r="M42" s="892" t="s">
        <v>863</v>
      </c>
      <c r="N42" s="892" t="s">
        <v>863</v>
      </c>
      <c r="O42" s="892" t="s">
        <v>863</v>
      </c>
      <c r="P42" s="892" t="s">
        <v>863</v>
      </c>
      <c r="Q42" s="901" t="s">
        <v>862</v>
      </c>
      <c r="R42" s="893" t="s">
        <v>863</v>
      </c>
    </row>
    <row r="43" spans="1:18" ht="24.75" customHeight="1">
      <c r="A43" s="2014" t="s">
        <v>1141</v>
      </c>
      <c r="B43" s="2015"/>
      <c r="C43" s="2015"/>
      <c r="D43" s="2015"/>
      <c r="E43" s="2015"/>
      <c r="F43" s="2016"/>
      <c r="G43" s="892"/>
      <c r="H43" s="892"/>
      <c r="I43" s="892"/>
      <c r="J43" s="892"/>
      <c r="K43" s="892"/>
      <c r="L43" s="892"/>
      <c r="M43" s="892"/>
      <c r="N43" s="892"/>
      <c r="O43" s="892"/>
      <c r="P43" s="892"/>
      <c r="Q43" s="901"/>
      <c r="R43" s="893"/>
    </row>
    <row r="44" spans="1:18" ht="19.5" customHeight="1">
      <c r="A44" s="2003" t="s">
        <v>918</v>
      </c>
      <c r="B44" s="2004"/>
      <c r="C44" s="2004"/>
      <c r="D44" s="2004"/>
      <c r="E44" s="2004"/>
      <c r="F44" s="2005"/>
      <c r="G44" s="892" t="s">
        <v>862</v>
      </c>
      <c r="H44" s="892"/>
      <c r="I44" s="892"/>
      <c r="J44" s="892"/>
      <c r="K44" s="892"/>
      <c r="L44" s="892"/>
      <c r="M44" s="892"/>
      <c r="N44" s="892"/>
      <c r="O44" s="892"/>
      <c r="P44" s="892"/>
      <c r="Q44" s="901"/>
      <c r="R44" s="893"/>
    </row>
    <row r="45" spans="1:18" ht="24.75" customHeight="1">
      <c r="A45" s="2003" t="s">
        <v>1128</v>
      </c>
      <c r="B45" s="2004"/>
      <c r="C45" s="2004"/>
      <c r="D45" s="2004"/>
      <c r="E45" s="2004"/>
      <c r="F45" s="2005"/>
      <c r="G45" s="892" t="s">
        <v>863</v>
      </c>
      <c r="H45" s="892" t="s">
        <v>863</v>
      </c>
      <c r="I45" s="892" t="s">
        <v>863</v>
      </c>
      <c r="J45" s="892" t="s">
        <v>863</v>
      </c>
      <c r="K45" s="892" t="s">
        <v>863</v>
      </c>
      <c r="L45" s="892" t="s">
        <v>863</v>
      </c>
      <c r="M45" s="892" t="s">
        <v>863</v>
      </c>
      <c r="N45" s="892" t="s">
        <v>863</v>
      </c>
      <c r="O45" s="892" t="s">
        <v>863</v>
      </c>
      <c r="P45" s="892" t="s">
        <v>863</v>
      </c>
      <c r="Q45" s="901" t="s">
        <v>862</v>
      </c>
      <c r="R45" s="893" t="s">
        <v>863</v>
      </c>
    </row>
    <row r="46" spans="1:18" ht="26.25" customHeight="1">
      <c r="A46" s="2003" t="s">
        <v>1129</v>
      </c>
      <c r="B46" s="2004"/>
      <c r="C46" s="2004"/>
      <c r="D46" s="2004"/>
      <c r="E46" s="2004"/>
      <c r="F46" s="2005"/>
      <c r="G46" s="892" t="s">
        <v>863</v>
      </c>
      <c r="H46" s="892" t="s">
        <v>863</v>
      </c>
      <c r="I46" s="892" t="s">
        <v>863</v>
      </c>
      <c r="J46" s="892" t="s">
        <v>863</v>
      </c>
      <c r="K46" s="892" t="s">
        <v>863</v>
      </c>
      <c r="L46" s="892" t="s">
        <v>863</v>
      </c>
      <c r="M46" s="892" t="s">
        <v>863</v>
      </c>
      <c r="N46" s="892" t="s">
        <v>863</v>
      </c>
      <c r="O46" s="892" t="s">
        <v>863</v>
      </c>
      <c r="P46" s="892" t="s">
        <v>863</v>
      </c>
      <c r="Q46" s="901"/>
      <c r="R46" s="893"/>
    </row>
    <row r="47" spans="1:18">
      <c r="A47" s="2003" t="s">
        <v>924</v>
      </c>
      <c r="B47" s="2004"/>
      <c r="C47" s="2004"/>
      <c r="D47" s="2004"/>
      <c r="E47" s="2004"/>
      <c r="F47" s="2005"/>
      <c r="G47" s="892" t="s">
        <v>863</v>
      </c>
      <c r="H47" s="892" t="s">
        <v>863</v>
      </c>
      <c r="I47" s="892" t="s">
        <v>863</v>
      </c>
      <c r="J47" s="892" t="s">
        <v>863</v>
      </c>
      <c r="K47" s="892" t="s">
        <v>863</v>
      </c>
      <c r="L47" s="892" t="s">
        <v>863</v>
      </c>
      <c r="M47" s="892" t="s">
        <v>863</v>
      </c>
      <c r="N47" s="892" t="s">
        <v>863</v>
      </c>
      <c r="O47" s="892" t="s">
        <v>863</v>
      </c>
      <c r="P47" s="892" t="s">
        <v>863</v>
      </c>
      <c r="Q47" s="901"/>
      <c r="R47" s="893"/>
    </row>
    <row r="48" spans="1:18" ht="27.75" customHeight="1">
      <c r="A48" s="2017" t="s">
        <v>1130</v>
      </c>
      <c r="B48" s="2018"/>
      <c r="C48" s="2018"/>
      <c r="D48" s="2018"/>
      <c r="E48" s="2018"/>
      <c r="F48" s="2018"/>
      <c r="G48" s="892"/>
      <c r="H48" s="892"/>
      <c r="I48" s="892"/>
      <c r="J48" s="892"/>
      <c r="K48" s="892"/>
      <c r="L48" s="892" t="s">
        <v>862</v>
      </c>
      <c r="M48" s="892"/>
      <c r="N48" s="892"/>
      <c r="O48" s="892"/>
      <c r="P48" s="892"/>
      <c r="Q48" s="901"/>
      <c r="R48" s="893"/>
    </row>
    <row r="49" spans="1:18" ht="25.5" customHeight="1">
      <c r="A49" s="2003" t="s">
        <v>1131</v>
      </c>
      <c r="B49" s="2004"/>
      <c r="C49" s="2004"/>
      <c r="D49" s="2004"/>
      <c r="E49" s="2004"/>
      <c r="F49" s="2005"/>
      <c r="G49" s="892" t="s">
        <v>862</v>
      </c>
      <c r="H49" s="892" t="s">
        <v>862</v>
      </c>
      <c r="I49" s="892" t="s">
        <v>862</v>
      </c>
      <c r="J49" s="892" t="s">
        <v>862</v>
      </c>
      <c r="K49" s="892" t="s">
        <v>862</v>
      </c>
      <c r="L49" s="892" t="s">
        <v>862</v>
      </c>
      <c r="M49" s="892" t="s">
        <v>862</v>
      </c>
      <c r="N49" s="892" t="s">
        <v>862</v>
      </c>
      <c r="O49" s="892" t="s">
        <v>862</v>
      </c>
      <c r="P49" s="892" t="s">
        <v>862</v>
      </c>
      <c r="Q49" s="901" t="s">
        <v>862</v>
      </c>
      <c r="R49" s="893" t="s">
        <v>862</v>
      </c>
    </row>
    <row r="50" spans="1:18">
      <c r="A50" s="2014" t="s">
        <v>1132</v>
      </c>
      <c r="B50" s="2015"/>
      <c r="C50" s="2015"/>
      <c r="D50" s="2015"/>
      <c r="E50" s="2015"/>
      <c r="F50" s="2016"/>
      <c r="G50" s="892"/>
      <c r="H50" s="892"/>
      <c r="I50" s="892"/>
      <c r="J50" s="892"/>
      <c r="K50" s="892"/>
      <c r="L50" s="892"/>
      <c r="M50" s="892"/>
      <c r="N50" s="892"/>
      <c r="O50" s="892"/>
      <c r="P50" s="892"/>
      <c r="Q50" s="901"/>
      <c r="R50" s="893"/>
    </row>
    <row r="51" spans="1:18" ht="19.5" customHeight="1">
      <c r="A51" s="2003" t="s">
        <v>946</v>
      </c>
      <c r="B51" s="2004"/>
      <c r="C51" s="2004"/>
      <c r="D51" s="2004"/>
      <c r="E51" s="2004"/>
      <c r="F51" s="2005"/>
      <c r="G51" s="892" t="s">
        <v>863</v>
      </c>
      <c r="H51" s="892"/>
      <c r="I51" s="892"/>
      <c r="J51" s="892"/>
      <c r="K51" s="892"/>
      <c r="L51" s="892"/>
      <c r="M51" s="892"/>
      <c r="N51" s="892"/>
      <c r="O51" s="892"/>
      <c r="P51" s="892"/>
      <c r="Q51" s="901"/>
      <c r="R51" s="893"/>
    </row>
    <row r="52" spans="1:18" ht="37.5" customHeight="1">
      <c r="A52" s="2017" t="s">
        <v>944</v>
      </c>
      <c r="B52" s="2018"/>
      <c r="C52" s="2018"/>
      <c r="D52" s="2018"/>
      <c r="E52" s="2018"/>
      <c r="F52" s="2018"/>
      <c r="G52" s="892"/>
      <c r="H52" s="892"/>
      <c r="I52" s="892" t="s">
        <v>862</v>
      </c>
      <c r="J52" s="892" t="s">
        <v>862</v>
      </c>
      <c r="K52" s="892" t="s">
        <v>862</v>
      </c>
      <c r="L52" s="892" t="s">
        <v>862</v>
      </c>
      <c r="M52" s="892" t="s">
        <v>862</v>
      </c>
      <c r="N52" s="892"/>
      <c r="O52" s="892"/>
      <c r="P52" s="892"/>
      <c r="Q52" s="901"/>
      <c r="R52" s="893"/>
    </row>
    <row r="53" spans="1:18" ht="38.25" customHeight="1">
      <c r="A53" s="2011" t="s">
        <v>1133</v>
      </c>
      <c r="B53" s="2012"/>
      <c r="C53" s="2012"/>
      <c r="D53" s="2012"/>
      <c r="E53" s="2012"/>
      <c r="F53" s="2013"/>
      <c r="G53" s="894"/>
      <c r="H53" s="894"/>
      <c r="I53" s="894"/>
      <c r="J53" s="894"/>
      <c r="K53" s="894"/>
      <c r="L53" s="894" t="s">
        <v>862</v>
      </c>
      <c r="M53" s="894"/>
      <c r="N53" s="894"/>
      <c r="O53" s="894"/>
      <c r="P53" s="894"/>
      <c r="Q53" s="947"/>
      <c r="R53" s="914"/>
    </row>
    <row r="54" spans="1:18" ht="38.25" customHeight="1">
      <c r="A54" s="2003" t="s">
        <v>1134</v>
      </c>
      <c r="B54" s="2004"/>
      <c r="C54" s="2004"/>
      <c r="D54" s="2004"/>
      <c r="E54" s="2004"/>
      <c r="F54" s="2005"/>
      <c r="G54" s="894" t="s">
        <v>862</v>
      </c>
      <c r="H54" s="894" t="s">
        <v>862</v>
      </c>
      <c r="I54" s="894" t="s">
        <v>862</v>
      </c>
      <c r="J54" s="894" t="s">
        <v>862</v>
      </c>
      <c r="K54" s="894" t="s">
        <v>862</v>
      </c>
      <c r="L54" s="894" t="s">
        <v>862</v>
      </c>
      <c r="M54" s="894" t="s">
        <v>862</v>
      </c>
      <c r="N54" s="894" t="s">
        <v>862</v>
      </c>
      <c r="O54" s="894" t="s">
        <v>862</v>
      </c>
      <c r="P54" s="894" t="s">
        <v>862</v>
      </c>
      <c r="Q54" s="947" t="s">
        <v>862</v>
      </c>
      <c r="R54" s="914" t="s">
        <v>862</v>
      </c>
    </row>
    <row r="55" spans="1:18">
      <c r="A55" s="2014" t="s">
        <v>1135</v>
      </c>
      <c r="B55" s="2015"/>
      <c r="C55" s="2015"/>
      <c r="D55" s="2015"/>
      <c r="E55" s="2015"/>
      <c r="F55" s="2016"/>
      <c r="G55" s="894"/>
      <c r="H55" s="894"/>
      <c r="I55" s="894"/>
      <c r="J55" s="894"/>
      <c r="K55" s="894"/>
      <c r="L55" s="894"/>
      <c r="M55" s="894"/>
      <c r="N55" s="894"/>
      <c r="O55" s="894"/>
      <c r="P55" s="894"/>
      <c r="Q55" s="947"/>
      <c r="R55" s="914"/>
    </row>
    <row r="56" spans="1:18" ht="24.75" customHeight="1">
      <c r="A56" s="2003" t="s">
        <v>1136</v>
      </c>
      <c r="B56" s="2004"/>
      <c r="C56" s="2004"/>
      <c r="D56" s="2004"/>
      <c r="E56" s="2004"/>
      <c r="F56" s="2005"/>
      <c r="G56" s="894" t="s">
        <v>863</v>
      </c>
      <c r="H56" s="894" t="s">
        <v>863</v>
      </c>
      <c r="I56" s="894" t="s">
        <v>863</v>
      </c>
      <c r="J56" s="892" t="s">
        <v>863</v>
      </c>
      <c r="K56" s="894" t="s">
        <v>863</v>
      </c>
      <c r="L56" s="894" t="s">
        <v>863</v>
      </c>
      <c r="M56" s="894" t="s">
        <v>863</v>
      </c>
      <c r="N56" s="894" t="s">
        <v>863</v>
      </c>
      <c r="O56" s="894" t="s">
        <v>863</v>
      </c>
      <c r="P56" s="894" t="s">
        <v>863</v>
      </c>
      <c r="Q56" s="901" t="s">
        <v>863</v>
      </c>
      <c r="R56" s="893" t="s">
        <v>862</v>
      </c>
    </row>
    <row r="57" spans="1:18" ht="27.75" customHeight="1">
      <c r="A57" s="2003" t="s">
        <v>1137</v>
      </c>
      <c r="B57" s="2004"/>
      <c r="C57" s="2004"/>
      <c r="D57" s="2004"/>
      <c r="E57" s="2004"/>
      <c r="F57" s="2005"/>
      <c r="G57" s="894" t="s">
        <v>863</v>
      </c>
      <c r="H57" s="894" t="s">
        <v>863</v>
      </c>
      <c r="I57" s="894" t="s">
        <v>863</v>
      </c>
      <c r="J57" s="892" t="s">
        <v>863</v>
      </c>
      <c r="K57" s="894" t="s">
        <v>863</v>
      </c>
      <c r="L57" s="894" t="s">
        <v>863</v>
      </c>
      <c r="M57" s="894" t="s">
        <v>863</v>
      </c>
      <c r="N57" s="894" t="s">
        <v>863</v>
      </c>
      <c r="O57" s="894" t="s">
        <v>863</v>
      </c>
      <c r="P57" s="894" t="s">
        <v>863</v>
      </c>
      <c r="Q57" s="901" t="s">
        <v>863</v>
      </c>
      <c r="R57" s="893" t="s">
        <v>862</v>
      </c>
    </row>
    <row r="58" spans="1:18" ht="24" customHeight="1">
      <c r="A58" s="2003" t="s">
        <v>1138</v>
      </c>
      <c r="B58" s="2004"/>
      <c r="C58" s="2004"/>
      <c r="D58" s="2004"/>
      <c r="E58" s="2004"/>
      <c r="F58" s="2005"/>
      <c r="G58" s="948" t="s">
        <v>863</v>
      </c>
      <c r="H58" s="948" t="s">
        <v>863</v>
      </c>
      <c r="I58" s="948" t="s">
        <v>863</v>
      </c>
      <c r="J58" s="894" t="s">
        <v>863</v>
      </c>
      <c r="K58" s="948" t="s">
        <v>863</v>
      </c>
      <c r="L58" s="948" t="s">
        <v>863</v>
      </c>
      <c r="M58" s="948" t="s">
        <v>863</v>
      </c>
      <c r="N58" s="894" t="s">
        <v>863</v>
      </c>
      <c r="O58" s="894" t="s">
        <v>863</v>
      </c>
      <c r="P58" s="948" t="s">
        <v>863</v>
      </c>
      <c r="Q58" s="892" t="s">
        <v>863</v>
      </c>
      <c r="R58" s="893"/>
    </row>
    <row r="59" spans="1:18" ht="18" customHeight="1">
      <c r="A59" s="2003" t="s">
        <v>961</v>
      </c>
      <c r="B59" s="2004"/>
      <c r="C59" s="2004"/>
      <c r="D59" s="2004"/>
      <c r="E59" s="2004"/>
      <c r="F59" s="2005"/>
      <c r="G59" s="892" t="s">
        <v>863</v>
      </c>
      <c r="H59" s="892" t="s">
        <v>863</v>
      </c>
      <c r="I59" s="892" t="s">
        <v>862</v>
      </c>
      <c r="J59" s="892" t="s">
        <v>862</v>
      </c>
      <c r="K59" s="892" t="s">
        <v>862</v>
      </c>
      <c r="L59" s="892" t="s">
        <v>862</v>
      </c>
      <c r="M59" s="892" t="s">
        <v>862</v>
      </c>
      <c r="N59" s="892" t="s">
        <v>862</v>
      </c>
      <c r="O59" s="892" t="s">
        <v>862</v>
      </c>
      <c r="P59" s="892" t="s">
        <v>862</v>
      </c>
      <c r="Q59" s="901" t="s">
        <v>862</v>
      </c>
      <c r="R59" s="893" t="s">
        <v>862</v>
      </c>
    </row>
    <row r="60" spans="1:18" ht="18" customHeight="1">
      <c r="A60" s="2003" t="s">
        <v>1139</v>
      </c>
      <c r="B60" s="2004"/>
      <c r="C60" s="2004"/>
      <c r="D60" s="2004"/>
      <c r="E60" s="2004"/>
      <c r="F60" s="2005"/>
      <c r="G60" s="892" t="s">
        <v>863</v>
      </c>
      <c r="H60" s="892" t="s">
        <v>863</v>
      </c>
      <c r="I60" s="892" t="s">
        <v>862</v>
      </c>
      <c r="J60" s="892" t="s">
        <v>862</v>
      </c>
      <c r="K60" s="892" t="s">
        <v>862</v>
      </c>
      <c r="L60" s="892" t="s">
        <v>862</v>
      </c>
      <c r="M60" s="892" t="s">
        <v>862</v>
      </c>
      <c r="N60" s="892" t="s">
        <v>862</v>
      </c>
      <c r="O60" s="892" t="s">
        <v>862</v>
      </c>
      <c r="P60" s="892" t="s">
        <v>862</v>
      </c>
      <c r="Q60" s="901" t="s">
        <v>862</v>
      </c>
      <c r="R60" s="893" t="s">
        <v>862</v>
      </c>
    </row>
    <row r="61" spans="1:18" ht="42" customHeight="1" thickBot="1">
      <c r="A61" s="2008" t="s">
        <v>1140</v>
      </c>
      <c r="B61" s="2009"/>
      <c r="C61" s="2009"/>
      <c r="D61" s="2009"/>
      <c r="E61" s="2009"/>
      <c r="F61" s="2010"/>
      <c r="G61" s="913" t="s">
        <v>863</v>
      </c>
      <c r="H61" s="913" t="s">
        <v>863</v>
      </c>
      <c r="I61" s="913" t="s">
        <v>862</v>
      </c>
      <c r="J61" s="913" t="s">
        <v>862</v>
      </c>
      <c r="K61" s="913" t="s">
        <v>862</v>
      </c>
      <c r="L61" s="913" t="s">
        <v>862</v>
      </c>
      <c r="M61" s="913" t="s">
        <v>862</v>
      </c>
      <c r="N61" s="913" t="s">
        <v>862</v>
      </c>
      <c r="O61" s="913" t="s">
        <v>862</v>
      </c>
      <c r="P61" s="913" t="s">
        <v>862</v>
      </c>
      <c r="Q61" s="949" t="s">
        <v>862</v>
      </c>
      <c r="R61" s="950" t="s">
        <v>862</v>
      </c>
    </row>
  </sheetData>
  <mergeCells count="61">
    <mergeCell ref="A1:R1"/>
    <mergeCell ref="A2:F3"/>
    <mergeCell ref="G2:R2"/>
    <mergeCell ref="A4:F4"/>
    <mergeCell ref="A5:F5"/>
    <mergeCell ref="A6:F6"/>
    <mergeCell ref="A7:F7"/>
    <mergeCell ref="A8:F8"/>
    <mergeCell ref="A9:F9"/>
    <mergeCell ref="A10:F10"/>
    <mergeCell ref="A11:F11"/>
    <mergeCell ref="A12:F12"/>
    <mergeCell ref="A13:F13"/>
    <mergeCell ref="A14:F14"/>
    <mergeCell ref="A15:F15"/>
    <mergeCell ref="A16:F16"/>
    <mergeCell ref="A17:F17"/>
    <mergeCell ref="A18:F18"/>
    <mergeCell ref="A19:F19"/>
    <mergeCell ref="A20:F20"/>
    <mergeCell ref="A21:F21"/>
    <mergeCell ref="A22:F22"/>
    <mergeCell ref="A23:F23"/>
    <mergeCell ref="A24:F24"/>
    <mergeCell ref="A25:F25"/>
    <mergeCell ref="A26:F26"/>
    <mergeCell ref="A27:F27"/>
    <mergeCell ref="A28:F28"/>
    <mergeCell ref="A29:F29"/>
    <mergeCell ref="A30:F30"/>
    <mergeCell ref="A37:F37"/>
    <mergeCell ref="A31:F31"/>
    <mergeCell ref="A32:F32"/>
    <mergeCell ref="A33:F33"/>
    <mergeCell ref="A34:F34"/>
    <mergeCell ref="A35:F35"/>
    <mergeCell ref="A36:F36"/>
    <mergeCell ref="A38:F38"/>
    <mergeCell ref="A39:F39"/>
    <mergeCell ref="A40:F40"/>
    <mergeCell ref="A41:F41"/>
    <mergeCell ref="A42:F42"/>
    <mergeCell ref="A43:F43"/>
    <mergeCell ref="A44:F44"/>
    <mergeCell ref="A45:F45"/>
    <mergeCell ref="A46:F46"/>
    <mergeCell ref="A47:F47"/>
    <mergeCell ref="A48:F48"/>
    <mergeCell ref="A49:F49"/>
    <mergeCell ref="A50:F50"/>
    <mergeCell ref="A51:F51"/>
    <mergeCell ref="A52:F52"/>
    <mergeCell ref="A58:F58"/>
    <mergeCell ref="A59:F59"/>
    <mergeCell ref="A60:F60"/>
    <mergeCell ref="A61:F61"/>
    <mergeCell ref="A53:F53"/>
    <mergeCell ref="A54:F54"/>
    <mergeCell ref="A55:F55"/>
    <mergeCell ref="A56:F56"/>
    <mergeCell ref="A57:F57"/>
  </mergeCells>
  <hyperlinks>
    <hyperlink ref="A2" r:id="rId1" display="SADR@AJI PROGRAMA"/>
  </hyperlinks>
  <printOptions horizontalCentered="1"/>
  <pageMargins left="0.31496062992125984" right="0" top="0.31496062992125984" bottom="0.19685039370078741" header="0.19685039370078741" footer="0.19685039370078741"/>
  <pageSetup paperSize="9" orientation="portrait" r:id="rId2"/>
  <headerFooter alignWithMargins="0">
    <oddFooter>&amp;A</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dimension ref="A1:R74"/>
  <sheetViews>
    <sheetView workbookViewId="0">
      <selection activeCell="W21" sqref="W21"/>
    </sheetView>
  </sheetViews>
  <sheetFormatPr defaultColWidth="9.33203125" defaultRowHeight="15.75"/>
  <cols>
    <col min="1" max="6" width="6.6640625" style="660" customWidth="1"/>
    <col min="7" max="18" width="5.83203125" style="661" customWidth="1"/>
    <col min="19" max="16384" width="9.33203125" style="660"/>
  </cols>
  <sheetData>
    <row r="1" spans="1:18" ht="23.25" customHeight="1" thickBot="1">
      <c r="A1" s="2006" t="s">
        <v>520</v>
      </c>
      <c r="B1" s="2006"/>
      <c r="C1" s="2006"/>
      <c r="D1" s="2006"/>
      <c r="E1" s="2006"/>
      <c r="F1" s="2006"/>
      <c r="G1" s="2006"/>
      <c r="H1" s="2006"/>
      <c r="I1" s="2006"/>
      <c r="J1" s="2006"/>
      <c r="K1" s="2006"/>
      <c r="L1" s="2006"/>
      <c r="M1" s="2006"/>
      <c r="N1" s="2006"/>
      <c r="O1" s="2006"/>
      <c r="P1" s="2006"/>
      <c r="Q1" s="2006"/>
      <c r="R1" s="2006"/>
    </row>
    <row r="2" spans="1:18" ht="12.75">
      <c r="A2" s="1950" t="s">
        <v>282</v>
      </c>
      <c r="B2" s="1951"/>
      <c r="C2" s="1951"/>
      <c r="D2" s="1951"/>
      <c r="E2" s="1951"/>
      <c r="F2" s="1951"/>
      <c r="G2" s="1954" t="s">
        <v>281</v>
      </c>
      <c r="H2" s="1954"/>
      <c r="I2" s="1954"/>
      <c r="J2" s="1954"/>
      <c r="K2" s="1954"/>
      <c r="L2" s="1954"/>
      <c r="M2" s="1954"/>
      <c r="N2" s="1954"/>
      <c r="O2" s="1954"/>
      <c r="P2" s="1954"/>
      <c r="Q2" s="2007"/>
      <c r="R2" s="1955"/>
    </row>
    <row r="3" spans="1:18" ht="13.5" customHeight="1">
      <c r="A3" s="1952"/>
      <c r="B3" s="1953"/>
      <c r="C3" s="1953"/>
      <c r="D3" s="1953"/>
      <c r="E3" s="1953"/>
      <c r="F3" s="1953"/>
      <c r="G3" s="668" t="s">
        <v>259</v>
      </c>
      <c r="H3" s="668" t="s">
        <v>260</v>
      </c>
      <c r="I3" s="668" t="s">
        <v>261</v>
      </c>
      <c r="J3" s="668" t="s">
        <v>262</v>
      </c>
      <c r="K3" s="668" t="s">
        <v>253</v>
      </c>
      <c r="L3" s="668" t="s">
        <v>254</v>
      </c>
      <c r="M3" s="668" t="s">
        <v>255</v>
      </c>
      <c r="N3" s="668" t="s">
        <v>256</v>
      </c>
      <c r="O3" s="668" t="s">
        <v>257</v>
      </c>
      <c r="P3" s="668" t="s">
        <v>263</v>
      </c>
      <c r="Q3" s="668" t="s">
        <v>280</v>
      </c>
      <c r="R3" s="669" t="s">
        <v>264</v>
      </c>
    </row>
    <row r="4" spans="1:18" ht="21" customHeight="1">
      <c r="A4" s="895"/>
      <c r="B4" s="896"/>
      <c r="C4" s="897"/>
      <c r="D4" s="898" t="s">
        <v>894</v>
      </c>
      <c r="E4" s="896"/>
      <c r="F4" s="899"/>
      <c r="G4" s="668"/>
      <c r="H4" s="668"/>
      <c r="I4" s="668"/>
      <c r="J4" s="668"/>
      <c r="K4" s="668"/>
      <c r="L4" s="668"/>
      <c r="M4" s="668"/>
      <c r="N4" s="668"/>
      <c r="O4" s="668"/>
      <c r="P4" s="668"/>
      <c r="Q4" s="900"/>
      <c r="R4" s="669"/>
    </row>
    <row r="5" spans="1:18" ht="26.25" customHeight="1">
      <c r="A5" s="2017" t="s">
        <v>895</v>
      </c>
      <c r="B5" s="2018"/>
      <c r="C5" s="2018"/>
      <c r="D5" s="2018"/>
      <c r="E5" s="2018"/>
      <c r="F5" s="2018"/>
      <c r="G5" s="892" t="s">
        <v>862</v>
      </c>
      <c r="H5" s="892"/>
      <c r="I5" s="892"/>
      <c r="J5" s="892"/>
      <c r="K5" s="892"/>
      <c r="L5" s="892"/>
      <c r="M5" s="892"/>
      <c r="N5" s="892"/>
      <c r="O5" s="892"/>
      <c r="P5" s="892"/>
      <c r="Q5" s="901"/>
      <c r="R5" s="893"/>
    </row>
    <row r="6" spans="1:18" ht="25.5" customHeight="1">
      <c r="A6" s="2017" t="s">
        <v>896</v>
      </c>
      <c r="B6" s="2018"/>
      <c r="C6" s="2018"/>
      <c r="D6" s="2018"/>
      <c r="E6" s="2018"/>
      <c r="F6" s="2018"/>
      <c r="G6" s="892" t="s">
        <v>862</v>
      </c>
      <c r="H6" s="892" t="s">
        <v>862</v>
      </c>
      <c r="I6" s="892" t="s">
        <v>862</v>
      </c>
      <c r="J6" s="892" t="s">
        <v>862</v>
      </c>
      <c r="K6" s="892" t="s">
        <v>862</v>
      </c>
      <c r="L6" s="892" t="s">
        <v>862</v>
      </c>
      <c r="M6" s="892" t="s">
        <v>862</v>
      </c>
      <c r="N6" s="892" t="s">
        <v>862</v>
      </c>
      <c r="O6" s="892" t="s">
        <v>862</v>
      </c>
      <c r="P6" s="892" t="s">
        <v>862</v>
      </c>
      <c r="Q6" s="892" t="s">
        <v>862</v>
      </c>
      <c r="R6" s="893" t="s">
        <v>862</v>
      </c>
    </row>
    <row r="7" spans="1:18" ht="16.149999999999999" customHeight="1">
      <c r="A7" s="2017" t="s">
        <v>897</v>
      </c>
      <c r="B7" s="2018"/>
      <c r="C7" s="2018"/>
      <c r="D7" s="2018"/>
      <c r="E7" s="2018"/>
      <c r="F7" s="2018"/>
      <c r="G7" s="892" t="s">
        <v>862</v>
      </c>
      <c r="H7" s="892" t="s">
        <v>862</v>
      </c>
      <c r="I7" s="892" t="s">
        <v>862</v>
      </c>
      <c r="J7" s="892" t="s">
        <v>862</v>
      </c>
      <c r="K7" s="892" t="s">
        <v>862</v>
      </c>
      <c r="L7" s="892" t="s">
        <v>862</v>
      </c>
      <c r="M7" s="892" t="s">
        <v>862</v>
      </c>
      <c r="N7" s="892" t="s">
        <v>862</v>
      </c>
      <c r="O7" s="892" t="s">
        <v>862</v>
      </c>
      <c r="P7" s="892" t="s">
        <v>862</v>
      </c>
      <c r="Q7" s="892" t="s">
        <v>862</v>
      </c>
      <c r="R7" s="893" t="s">
        <v>862</v>
      </c>
    </row>
    <row r="8" spans="1:18" ht="16.149999999999999" customHeight="1">
      <c r="A8" s="2017" t="s">
        <v>898</v>
      </c>
      <c r="B8" s="2018"/>
      <c r="C8" s="2018"/>
      <c r="D8" s="2018"/>
      <c r="E8" s="2018"/>
      <c r="F8" s="2018"/>
      <c r="G8" s="892" t="s">
        <v>862</v>
      </c>
      <c r="H8" s="892" t="s">
        <v>862</v>
      </c>
      <c r="I8" s="892" t="s">
        <v>862</v>
      </c>
      <c r="J8" s="892" t="s">
        <v>862</v>
      </c>
      <c r="K8" s="892" t="s">
        <v>862</v>
      </c>
      <c r="L8" s="892" t="s">
        <v>862</v>
      </c>
      <c r="M8" s="892" t="s">
        <v>862</v>
      </c>
      <c r="N8" s="892" t="s">
        <v>862</v>
      </c>
      <c r="O8" s="892" t="s">
        <v>862</v>
      </c>
      <c r="P8" s="892" t="s">
        <v>862</v>
      </c>
      <c r="Q8" s="892" t="s">
        <v>862</v>
      </c>
      <c r="R8" s="893" t="s">
        <v>862</v>
      </c>
    </row>
    <row r="9" spans="1:18" ht="26.45" customHeight="1">
      <c r="A9" s="2017" t="s">
        <v>899</v>
      </c>
      <c r="B9" s="2018"/>
      <c r="C9" s="2018"/>
      <c r="D9" s="2018"/>
      <c r="E9" s="2018"/>
      <c r="F9" s="2018"/>
      <c r="G9" s="892" t="s">
        <v>862</v>
      </c>
      <c r="H9" s="892" t="s">
        <v>862</v>
      </c>
      <c r="I9" s="892" t="s">
        <v>862</v>
      </c>
      <c r="J9" s="892" t="s">
        <v>862</v>
      </c>
      <c r="K9" s="892" t="s">
        <v>862</v>
      </c>
      <c r="L9" s="892" t="s">
        <v>862</v>
      </c>
      <c r="M9" s="892" t="s">
        <v>862</v>
      </c>
      <c r="N9" s="892" t="s">
        <v>862</v>
      </c>
      <c r="O9" s="892" t="s">
        <v>862</v>
      </c>
      <c r="P9" s="892" t="s">
        <v>862</v>
      </c>
      <c r="Q9" s="892" t="s">
        <v>862</v>
      </c>
      <c r="R9" s="893" t="s">
        <v>862</v>
      </c>
    </row>
    <row r="10" spans="1:18" ht="24" customHeight="1">
      <c r="A10" s="2003" t="s">
        <v>900</v>
      </c>
      <c r="B10" s="2004"/>
      <c r="C10" s="2004"/>
      <c r="D10" s="2004"/>
      <c r="E10" s="2004"/>
      <c r="F10" s="2005"/>
      <c r="G10" s="892" t="s">
        <v>862</v>
      </c>
      <c r="H10" s="892" t="s">
        <v>862</v>
      </c>
      <c r="I10" s="892" t="s">
        <v>862</v>
      </c>
      <c r="J10" s="892" t="s">
        <v>862</v>
      </c>
      <c r="K10" s="892" t="s">
        <v>862</v>
      </c>
      <c r="L10" s="892" t="s">
        <v>862</v>
      </c>
      <c r="M10" s="892" t="s">
        <v>862</v>
      </c>
      <c r="N10" s="892" t="s">
        <v>862</v>
      </c>
      <c r="O10" s="892" t="s">
        <v>862</v>
      </c>
      <c r="P10" s="892" t="s">
        <v>862</v>
      </c>
      <c r="Q10" s="892" t="s">
        <v>862</v>
      </c>
      <c r="R10" s="893" t="s">
        <v>862</v>
      </c>
    </row>
    <row r="11" spans="1:18" ht="19.149999999999999" customHeight="1">
      <c r="A11" s="2017" t="s">
        <v>901</v>
      </c>
      <c r="B11" s="2018"/>
      <c r="C11" s="2018"/>
      <c r="D11" s="2018"/>
      <c r="E11" s="2018"/>
      <c r="F11" s="2018"/>
      <c r="G11" s="892" t="s">
        <v>862</v>
      </c>
      <c r="H11" s="892" t="s">
        <v>862</v>
      </c>
      <c r="I11" s="892" t="s">
        <v>862</v>
      </c>
      <c r="J11" s="892" t="s">
        <v>862</v>
      </c>
      <c r="K11" s="892" t="s">
        <v>862</v>
      </c>
      <c r="L11" s="892" t="s">
        <v>862</v>
      </c>
      <c r="M11" s="892" t="s">
        <v>862</v>
      </c>
      <c r="N11" s="892" t="s">
        <v>862</v>
      </c>
      <c r="O11" s="892" t="s">
        <v>862</v>
      </c>
      <c r="P11" s="892" t="s">
        <v>862</v>
      </c>
      <c r="Q11" s="892"/>
      <c r="R11" s="893"/>
    </row>
    <row r="12" spans="1:18" ht="21.75" customHeight="1">
      <c r="A12" s="2017" t="s">
        <v>902</v>
      </c>
      <c r="B12" s="2018"/>
      <c r="C12" s="2018"/>
      <c r="D12" s="2018"/>
      <c r="E12" s="2018"/>
      <c r="F12" s="2018"/>
      <c r="G12" s="892" t="s">
        <v>862</v>
      </c>
      <c r="H12" s="892" t="s">
        <v>862</v>
      </c>
      <c r="I12" s="892" t="s">
        <v>862</v>
      </c>
      <c r="J12" s="892" t="s">
        <v>862</v>
      </c>
      <c r="K12" s="892" t="s">
        <v>862</v>
      </c>
      <c r="L12" s="892" t="s">
        <v>862</v>
      </c>
      <c r="M12" s="892" t="s">
        <v>862</v>
      </c>
      <c r="N12" s="892" t="s">
        <v>862</v>
      </c>
      <c r="O12" s="892" t="s">
        <v>862</v>
      </c>
      <c r="P12" s="892" t="s">
        <v>862</v>
      </c>
      <c r="Q12" s="892" t="s">
        <v>862</v>
      </c>
      <c r="R12" s="893" t="s">
        <v>862</v>
      </c>
    </row>
    <row r="13" spans="1:18" ht="30" customHeight="1">
      <c r="A13" s="2003" t="s">
        <v>903</v>
      </c>
      <c r="B13" s="2004"/>
      <c r="C13" s="2004"/>
      <c r="D13" s="2004"/>
      <c r="E13" s="2004"/>
      <c r="F13" s="2005"/>
      <c r="G13" s="892" t="s">
        <v>862</v>
      </c>
      <c r="H13" s="892" t="s">
        <v>862</v>
      </c>
      <c r="I13" s="892" t="s">
        <v>862</v>
      </c>
      <c r="J13" s="892" t="s">
        <v>862</v>
      </c>
      <c r="K13" s="892" t="s">
        <v>862</v>
      </c>
      <c r="L13" s="892" t="s">
        <v>862</v>
      </c>
      <c r="M13" s="892" t="s">
        <v>862</v>
      </c>
      <c r="N13" s="892" t="s">
        <v>862</v>
      </c>
      <c r="O13" s="892" t="s">
        <v>862</v>
      </c>
      <c r="P13" s="892" t="s">
        <v>862</v>
      </c>
      <c r="Q13" s="892" t="s">
        <v>862</v>
      </c>
      <c r="R13" s="893" t="s">
        <v>862</v>
      </c>
    </row>
    <row r="14" spans="1:18" ht="27" customHeight="1">
      <c r="A14" s="2003" t="s">
        <v>904</v>
      </c>
      <c r="B14" s="2004"/>
      <c r="C14" s="2004"/>
      <c r="D14" s="2004"/>
      <c r="E14" s="2004"/>
      <c r="F14" s="2005"/>
      <c r="G14" s="892" t="s">
        <v>862</v>
      </c>
      <c r="H14" s="892" t="s">
        <v>862</v>
      </c>
      <c r="I14" s="892" t="s">
        <v>862</v>
      </c>
      <c r="J14" s="892" t="s">
        <v>862</v>
      </c>
      <c r="K14" s="892" t="s">
        <v>862</v>
      </c>
      <c r="L14" s="892" t="s">
        <v>862</v>
      </c>
      <c r="M14" s="892" t="s">
        <v>862</v>
      </c>
      <c r="N14" s="892" t="s">
        <v>862</v>
      </c>
      <c r="O14" s="892" t="s">
        <v>862</v>
      </c>
      <c r="P14" s="892" t="s">
        <v>862</v>
      </c>
      <c r="Q14" s="892" t="s">
        <v>862</v>
      </c>
      <c r="R14" s="893" t="s">
        <v>862</v>
      </c>
    </row>
    <row r="15" spans="1:18" ht="25.5" customHeight="1">
      <c r="A15" s="2003" t="s">
        <v>905</v>
      </c>
      <c r="B15" s="2004"/>
      <c r="C15" s="2004"/>
      <c r="D15" s="2004"/>
      <c r="E15" s="2004"/>
      <c r="F15" s="2005"/>
      <c r="G15" s="892" t="s">
        <v>862</v>
      </c>
      <c r="H15" s="892" t="s">
        <v>862</v>
      </c>
      <c r="I15" s="892" t="s">
        <v>862</v>
      </c>
      <c r="J15" s="892" t="s">
        <v>862</v>
      </c>
      <c r="K15" s="892" t="s">
        <v>862</v>
      </c>
      <c r="L15" s="892" t="s">
        <v>862</v>
      </c>
      <c r="M15" s="892" t="s">
        <v>862</v>
      </c>
      <c r="N15" s="892" t="s">
        <v>862</v>
      </c>
      <c r="O15" s="892" t="s">
        <v>862</v>
      </c>
      <c r="P15" s="892" t="s">
        <v>862</v>
      </c>
      <c r="Q15" s="892" t="s">
        <v>862</v>
      </c>
      <c r="R15" s="893" t="s">
        <v>862</v>
      </c>
    </row>
    <row r="16" spans="1:18" ht="16.149999999999999" customHeight="1">
      <c r="A16" s="2022" t="s">
        <v>906</v>
      </c>
      <c r="B16" s="2023"/>
      <c r="C16" s="2023"/>
      <c r="D16" s="2023"/>
      <c r="E16" s="2023"/>
      <c r="F16" s="2023"/>
      <c r="G16" s="892"/>
      <c r="H16" s="892"/>
      <c r="I16" s="892"/>
      <c r="J16" s="892"/>
      <c r="K16" s="892"/>
      <c r="L16" s="892"/>
      <c r="M16" s="892"/>
      <c r="N16" s="892"/>
      <c r="O16" s="892"/>
      <c r="P16" s="892"/>
      <c r="Q16" s="901"/>
      <c r="R16" s="893"/>
    </row>
    <row r="17" spans="1:18" ht="23.45" customHeight="1">
      <c r="A17" s="2003" t="s">
        <v>907</v>
      </c>
      <c r="B17" s="2004"/>
      <c r="C17" s="2004"/>
      <c r="D17" s="2004"/>
      <c r="E17" s="2004"/>
      <c r="F17" s="2005"/>
      <c r="G17" s="892" t="s">
        <v>862</v>
      </c>
      <c r="H17" s="892" t="s">
        <v>862</v>
      </c>
      <c r="I17" s="892"/>
      <c r="J17" s="892"/>
      <c r="K17" s="892"/>
      <c r="L17" s="892"/>
      <c r="M17" s="892"/>
      <c r="N17" s="892"/>
      <c r="O17" s="892"/>
      <c r="P17" s="892"/>
      <c r="Q17" s="901"/>
      <c r="R17" s="893"/>
    </row>
    <row r="18" spans="1:18" ht="21.75" customHeight="1">
      <c r="A18" s="2003" t="s">
        <v>908</v>
      </c>
      <c r="B18" s="2004"/>
      <c r="C18" s="2004"/>
      <c r="D18" s="2004"/>
      <c r="E18" s="2004"/>
      <c r="F18" s="2005"/>
      <c r="G18" s="892"/>
      <c r="H18" s="892"/>
      <c r="I18" s="892" t="s">
        <v>862</v>
      </c>
      <c r="J18" s="892" t="s">
        <v>862</v>
      </c>
      <c r="K18" s="892" t="s">
        <v>862</v>
      </c>
      <c r="L18" s="892"/>
      <c r="M18" s="892"/>
      <c r="N18" s="892"/>
      <c r="O18" s="892"/>
      <c r="P18" s="892"/>
      <c r="Q18" s="901"/>
      <c r="R18" s="893"/>
    </row>
    <row r="19" spans="1:18" ht="21.75" customHeight="1">
      <c r="A19" s="2017" t="s">
        <v>909</v>
      </c>
      <c r="B19" s="2018"/>
      <c r="C19" s="2018"/>
      <c r="D19" s="2018"/>
      <c r="E19" s="2018"/>
      <c r="F19" s="2018"/>
      <c r="G19" s="892"/>
      <c r="H19" s="892"/>
      <c r="I19" s="892"/>
      <c r="J19" s="892"/>
      <c r="K19" s="892"/>
      <c r="L19" s="892" t="s">
        <v>862</v>
      </c>
      <c r="M19" s="892" t="s">
        <v>862</v>
      </c>
      <c r="N19" s="892" t="s">
        <v>862</v>
      </c>
      <c r="O19" s="892"/>
      <c r="P19" s="892"/>
      <c r="Q19" s="901"/>
      <c r="R19" s="893"/>
    </row>
    <row r="20" spans="1:18" ht="24.6" customHeight="1">
      <c r="A20" s="2017" t="s">
        <v>910</v>
      </c>
      <c r="B20" s="2018"/>
      <c r="C20" s="2018"/>
      <c r="D20" s="2018"/>
      <c r="E20" s="2018"/>
      <c r="F20" s="2018"/>
      <c r="G20" s="892"/>
      <c r="H20" s="892"/>
      <c r="I20" s="892"/>
      <c r="J20" s="892"/>
      <c r="K20" s="892"/>
      <c r="L20" s="892"/>
      <c r="M20" s="892" t="s">
        <v>862</v>
      </c>
      <c r="N20" s="892" t="s">
        <v>862</v>
      </c>
      <c r="O20" s="892" t="s">
        <v>862</v>
      </c>
      <c r="P20" s="892"/>
      <c r="Q20" s="901"/>
      <c r="R20" s="893"/>
    </row>
    <row r="21" spans="1:18" ht="23.45" customHeight="1">
      <c r="A21" s="2024" t="s">
        <v>911</v>
      </c>
      <c r="B21" s="2025"/>
      <c r="C21" s="2025"/>
      <c r="D21" s="2025"/>
      <c r="E21" s="2025"/>
      <c r="F21" s="2025"/>
      <c r="G21" s="892"/>
      <c r="H21" s="892"/>
      <c r="I21" s="892"/>
      <c r="J21" s="892"/>
      <c r="K21" s="892"/>
      <c r="L21" s="892" t="s">
        <v>862</v>
      </c>
      <c r="M21" s="892" t="s">
        <v>862</v>
      </c>
      <c r="N21" s="892" t="s">
        <v>862</v>
      </c>
      <c r="O21" s="892"/>
      <c r="P21" s="892"/>
      <c r="Q21" s="901"/>
      <c r="R21" s="893"/>
    </row>
    <row r="22" spans="1:18" ht="21.75" customHeight="1">
      <c r="A22" s="2017" t="s">
        <v>912</v>
      </c>
      <c r="B22" s="2018"/>
      <c r="C22" s="2018"/>
      <c r="D22" s="2018"/>
      <c r="E22" s="2018"/>
      <c r="F22" s="2018"/>
      <c r="G22" s="892"/>
      <c r="H22" s="892"/>
      <c r="I22" s="892"/>
      <c r="J22" s="892"/>
      <c r="K22" s="892"/>
      <c r="L22" s="892" t="s">
        <v>862</v>
      </c>
      <c r="M22" s="892" t="s">
        <v>862</v>
      </c>
      <c r="N22" s="892"/>
      <c r="O22" s="892"/>
      <c r="P22" s="892"/>
      <c r="Q22" s="901"/>
      <c r="R22" s="893"/>
    </row>
    <row r="23" spans="1:18" ht="24.6" customHeight="1">
      <c r="A23" s="2003" t="s">
        <v>913</v>
      </c>
      <c r="B23" s="2004"/>
      <c r="C23" s="2004"/>
      <c r="D23" s="2004"/>
      <c r="E23" s="2004"/>
      <c r="F23" s="2005"/>
      <c r="G23" s="892"/>
      <c r="H23" s="892"/>
      <c r="I23" s="892"/>
      <c r="J23" s="892"/>
      <c r="K23" s="892"/>
      <c r="L23" s="892"/>
      <c r="M23" s="892" t="s">
        <v>862</v>
      </c>
      <c r="N23" s="892" t="s">
        <v>862</v>
      </c>
      <c r="O23" s="892"/>
      <c r="P23" s="892"/>
      <c r="Q23" s="901"/>
      <c r="R23" s="893"/>
    </row>
    <row r="24" spans="1:18" ht="18.600000000000001" customHeight="1">
      <c r="A24" s="2017" t="s">
        <v>914</v>
      </c>
      <c r="B24" s="2018"/>
      <c r="C24" s="2018"/>
      <c r="D24" s="2018"/>
      <c r="E24" s="2018"/>
      <c r="F24" s="2018"/>
      <c r="G24" s="892"/>
      <c r="H24" s="892" t="s">
        <v>862</v>
      </c>
      <c r="I24" s="892" t="s">
        <v>862</v>
      </c>
      <c r="J24" s="892" t="s">
        <v>862</v>
      </c>
      <c r="K24" s="892"/>
      <c r="L24" s="892"/>
      <c r="M24" s="892"/>
      <c r="N24" s="892"/>
      <c r="O24" s="892"/>
      <c r="P24" s="892"/>
      <c r="Q24" s="901"/>
      <c r="R24" s="893"/>
    </row>
    <row r="25" spans="1:18" ht="25.9" customHeight="1">
      <c r="A25" s="2003" t="s">
        <v>915</v>
      </c>
      <c r="B25" s="2004"/>
      <c r="C25" s="2004"/>
      <c r="D25" s="2004"/>
      <c r="E25" s="2004"/>
      <c r="F25" s="2005"/>
      <c r="G25" s="892"/>
      <c r="H25" s="892" t="s">
        <v>862</v>
      </c>
      <c r="I25" s="892" t="s">
        <v>862</v>
      </c>
      <c r="J25" s="892" t="s">
        <v>862</v>
      </c>
      <c r="K25" s="892"/>
      <c r="L25" s="892"/>
      <c r="M25" s="892"/>
      <c r="N25" s="892"/>
      <c r="O25" s="892"/>
      <c r="P25" s="892"/>
      <c r="Q25" s="901"/>
      <c r="R25" s="893"/>
    </row>
    <row r="26" spans="1:18" ht="25.9" customHeight="1">
      <c r="A26" s="1973" t="s">
        <v>916</v>
      </c>
      <c r="B26" s="2026"/>
      <c r="C26" s="2026"/>
      <c r="D26" s="2026"/>
      <c r="E26" s="2026"/>
      <c r="F26" s="2027"/>
      <c r="G26" s="892"/>
      <c r="H26" s="892"/>
      <c r="I26" s="892"/>
      <c r="J26" s="892"/>
      <c r="K26" s="892" t="s">
        <v>862</v>
      </c>
      <c r="L26" s="892"/>
      <c r="M26" s="892"/>
      <c r="N26" s="892"/>
      <c r="O26" s="892"/>
      <c r="P26" s="892"/>
      <c r="Q26" s="901"/>
      <c r="R26" s="893"/>
    </row>
    <row r="27" spans="1:18" ht="16.899999999999999" customHeight="1">
      <c r="A27" s="2028" t="s">
        <v>917</v>
      </c>
      <c r="B27" s="2029"/>
      <c r="C27" s="2029"/>
      <c r="D27" s="2029"/>
      <c r="E27" s="2029"/>
      <c r="F27" s="2030"/>
      <c r="G27" s="902"/>
      <c r="H27" s="902"/>
      <c r="I27" s="902"/>
      <c r="J27" s="902"/>
      <c r="K27" s="902"/>
      <c r="L27" s="902"/>
      <c r="M27" s="902"/>
      <c r="N27" s="902"/>
      <c r="O27" s="902"/>
      <c r="P27" s="902"/>
      <c r="Q27" s="903"/>
      <c r="R27" s="904"/>
    </row>
    <row r="28" spans="1:18" ht="17.45" customHeight="1">
      <c r="A28" s="2003" t="s">
        <v>918</v>
      </c>
      <c r="B28" s="2004"/>
      <c r="C28" s="2004"/>
      <c r="D28" s="2004"/>
      <c r="E28" s="2004"/>
      <c r="F28" s="2005"/>
      <c r="G28" s="892" t="s">
        <v>862</v>
      </c>
      <c r="H28" s="892"/>
      <c r="I28" s="892"/>
      <c r="J28" s="892"/>
      <c r="K28" s="892"/>
      <c r="L28" s="892"/>
      <c r="M28" s="892"/>
      <c r="N28" s="892"/>
      <c r="O28" s="892"/>
      <c r="P28" s="892"/>
      <c r="Q28" s="901"/>
      <c r="R28" s="893"/>
    </row>
    <row r="29" spans="1:18" ht="21.75" customHeight="1">
      <c r="A29" s="2003" t="s">
        <v>919</v>
      </c>
      <c r="B29" s="2004"/>
      <c r="C29" s="2004"/>
      <c r="D29" s="2004"/>
      <c r="E29" s="2004"/>
      <c r="F29" s="2005"/>
      <c r="G29" s="892" t="s">
        <v>862</v>
      </c>
      <c r="H29" s="892" t="s">
        <v>862</v>
      </c>
      <c r="I29" s="892" t="s">
        <v>862</v>
      </c>
      <c r="J29" s="892" t="s">
        <v>862</v>
      </c>
      <c r="K29" s="892" t="s">
        <v>862</v>
      </c>
      <c r="L29" s="892" t="s">
        <v>862</v>
      </c>
      <c r="M29" s="892" t="s">
        <v>862</v>
      </c>
      <c r="N29" s="892" t="s">
        <v>862</v>
      </c>
      <c r="O29" s="892" t="s">
        <v>862</v>
      </c>
      <c r="P29" s="892" t="s">
        <v>862</v>
      </c>
      <c r="Q29" s="892" t="s">
        <v>862</v>
      </c>
      <c r="R29" s="893" t="s">
        <v>862</v>
      </c>
    </row>
    <row r="30" spans="1:18" ht="22.9" customHeight="1">
      <c r="A30" s="2003" t="s">
        <v>920</v>
      </c>
      <c r="B30" s="2004"/>
      <c r="C30" s="2004"/>
      <c r="D30" s="2004"/>
      <c r="E30" s="2004"/>
      <c r="F30" s="2005"/>
      <c r="G30" s="892" t="s">
        <v>862</v>
      </c>
      <c r="H30" s="892" t="s">
        <v>862</v>
      </c>
      <c r="I30" s="892" t="s">
        <v>862</v>
      </c>
      <c r="J30" s="892" t="s">
        <v>862</v>
      </c>
      <c r="K30" s="892" t="s">
        <v>862</v>
      </c>
      <c r="L30" s="892" t="s">
        <v>862</v>
      </c>
      <c r="M30" s="892" t="s">
        <v>862</v>
      </c>
      <c r="N30" s="892" t="s">
        <v>862</v>
      </c>
      <c r="O30" s="892" t="s">
        <v>862</v>
      </c>
      <c r="P30" s="892" t="s">
        <v>862</v>
      </c>
      <c r="Q30" s="892" t="s">
        <v>862</v>
      </c>
      <c r="R30" s="893" t="s">
        <v>862</v>
      </c>
    </row>
    <row r="31" spans="1:18" ht="18.600000000000001" customHeight="1">
      <c r="A31" s="2003" t="s">
        <v>921</v>
      </c>
      <c r="B31" s="2004"/>
      <c r="C31" s="2004"/>
      <c r="D31" s="2004"/>
      <c r="E31" s="2004"/>
      <c r="F31" s="2005"/>
      <c r="G31" s="892" t="s">
        <v>862</v>
      </c>
      <c r="H31" s="892" t="s">
        <v>862</v>
      </c>
      <c r="I31" s="892" t="s">
        <v>862</v>
      </c>
      <c r="J31" s="892" t="s">
        <v>862</v>
      </c>
      <c r="K31" s="892" t="s">
        <v>862</v>
      </c>
      <c r="L31" s="892" t="s">
        <v>862</v>
      </c>
      <c r="M31" s="892" t="s">
        <v>862</v>
      </c>
      <c r="N31" s="892" t="s">
        <v>862</v>
      </c>
      <c r="O31" s="892" t="s">
        <v>862</v>
      </c>
      <c r="P31" s="892" t="s">
        <v>862</v>
      </c>
      <c r="Q31" s="892" t="s">
        <v>862</v>
      </c>
      <c r="R31" s="893" t="s">
        <v>862</v>
      </c>
    </row>
    <row r="32" spans="1:18" ht="23.45" customHeight="1">
      <c r="A32" s="2003" t="s">
        <v>922</v>
      </c>
      <c r="B32" s="2004"/>
      <c r="C32" s="2004"/>
      <c r="D32" s="2004"/>
      <c r="E32" s="2004"/>
      <c r="F32" s="2005"/>
      <c r="G32" s="892" t="s">
        <v>862</v>
      </c>
      <c r="H32" s="892" t="s">
        <v>862</v>
      </c>
      <c r="I32" s="892" t="s">
        <v>862</v>
      </c>
      <c r="J32" s="892" t="s">
        <v>862</v>
      </c>
      <c r="K32" s="892" t="s">
        <v>862</v>
      </c>
      <c r="L32" s="892" t="s">
        <v>862</v>
      </c>
      <c r="M32" s="892" t="s">
        <v>862</v>
      </c>
      <c r="N32" s="892" t="s">
        <v>862</v>
      </c>
      <c r="O32" s="892" t="s">
        <v>862</v>
      </c>
      <c r="P32" s="892" t="s">
        <v>862</v>
      </c>
      <c r="Q32" s="892" t="s">
        <v>862</v>
      </c>
      <c r="R32" s="893" t="s">
        <v>862</v>
      </c>
    </row>
    <row r="33" spans="1:18" ht="21.75" customHeight="1">
      <c r="A33" s="2003" t="s">
        <v>923</v>
      </c>
      <c r="B33" s="2004"/>
      <c r="C33" s="2004"/>
      <c r="D33" s="2004"/>
      <c r="E33" s="2004"/>
      <c r="F33" s="2005"/>
      <c r="G33" s="892" t="s">
        <v>862</v>
      </c>
      <c r="H33" s="892" t="s">
        <v>862</v>
      </c>
      <c r="I33" s="892" t="s">
        <v>862</v>
      </c>
      <c r="J33" s="892" t="s">
        <v>862</v>
      </c>
      <c r="K33" s="892" t="s">
        <v>862</v>
      </c>
      <c r="L33" s="892" t="s">
        <v>862</v>
      </c>
      <c r="M33" s="892" t="s">
        <v>862</v>
      </c>
      <c r="N33" s="892" t="s">
        <v>862</v>
      </c>
      <c r="O33" s="892" t="s">
        <v>862</v>
      </c>
      <c r="P33" s="892" t="s">
        <v>862</v>
      </c>
      <c r="Q33" s="892"/>
      <c r="R33" s="893"/>
    </row>
    <row r="34" spans="1:18" ht="18.600000000000001" customHeight="1">
      <c r="A34" s="2017" t="s">
        <v>924</v>
      </c>
      <c r="B34" s="2018"/>
      <c r="C34" s="2018"/>
      <c r="D34" s="2018"/>
      <c r="E34" s="2018"/>
      <c r="F34" s="2018"/>
      <c r="G34" s="892" t="s">
        <v>862</v>
      </c>
      <c r="H34" s="892" t="s">
        <v>862</v>
      </c>
      <c r="I34" s="892" t="s">
        <v>862</v>
      </c>
      <c r="J34" s="892" t="s">
        <v>862</v>
      </c>
      <c r="K34" s="892" t="s">
        <v>862</v>
      </c>
      <c r="L34" s="892" t="s">
        <v>862</v>
      </c>
      <c r="M34" s="892" t="s">
        <v>862</v>
      </c>
      <c r="N34" s="892" t="s">
        <v>862</v>
      </c>
      <c r="O34" s="892" t="s">
        <v>862</v>
      </c>
      <c r="P34" s="892" t="s">
        <v>862</v>
      </c>
      <c r="Q34" s="892"/>
      <c r="R34" s="893"/>
    </row>
    <row r="35" spans="1:18" ht="26.45" customHeight="1">
      <c r="A35" s="2003" t="s">
        <v>925</v>
      </c>
      <c r="B35" s="2004"/>
      <c r="C35" s="2004"/>
      <c r="D35" s="2004"/>
      <c r="E35" s="2004"/>
      <c r="F35" s="2005"/>
      <c r="G35" s="892" t="s">
        <v>862</v>
      </c>
      <c r="H35" s="892" t="s">
        <v>862</v>
      </c>
      <c r="I35" s="892"/>
      <c r="J35" s="892"/>
      <c r="K35" s="892"/>
      <c r="L35" s="892"/>
      <c r="M35" s="892"/>
      <c r="N35" s="892"/>
      <c r="O35" s="892"/>
      <c r="P35" s="892"/>
      <c r="Q35" s="901"/>
      <c r="R35" s="893"/>
    </row>
    <row r="36" spans="1:18" ht="25.15" customHeight="1">
      <c r="A36" s="2017" t="s">
        <v>926</v>
      </c>
      <c r="B36" s="2018"/>
      <c r="C36" s="2018"/>
      <c r="D36" s="2018"/>
      <c r="E36" s="2018"/>
      <c r="F36" s="2018"/>
      <c r="G36" s="892" t="s">
        <v>862</v>
      </c>
      <c r="H36" s="892" t="s">
        <v>862</v>
      </c>
      <c r="I36" s="892" t="s">
        <v>862</v>
      </c>
      <c r="J36" s="892" t="s">
        <v>862</v>
      </c>
      <c r="K36" s="892"/>
      <c r="L36" s="892"/>
      <c r="M36" s="892" t="s">
        <v>862</v>
      </c>
      <c r="N36" s="892" t="s">
        <v>862</v>
      </c>
      <c r="O36" s="892" t="s">
        <v>862</v>
      </c>
      <c r="P36" s="892"/>
      <c r="Q36" s="901"/>
      <c r="R36" s="893"/>
    </row>
    <row r="37" spans="1:18" ht="16.899999999999999" customHeight="1">
      <c r="A37" s="2028" t="s">
        <v>927</v>
      </c>
      <c r="B37" s="2029"/>
      <c r="C37" s="2029"/>
      <c r="D37" s="2029"/>
      <c r="E37" s="2029"/>
      <c r="F37" s="2030"/>
      <c r="G37" s="905"/>
      <c r="H37" s="902"/>
      <c r="I37" s="902"/>
      <c r="J37" s="902"/>
      <c r="K37" s="902"/>
      <c r="L37" s="902"/>
      <c r="M37" s="902"/>
      <c r="N37" s="902"/>
      <c r="O37" s="902"/>
      <c r="P37" s="902"/>
      <c r="Q37" s="903"/>
      <c r="R37" s="904"/>
    </row>
    <row r="38" spans="1:18" ht="36" customHeight="1">
      <c r="A38" s="2003" t="s">
        <v>928</v>
      </c>
      <c r="B38" s="2004"/>
      <c r="C38" s="2004"/>
      <c r="D38" s="2004"/>
      <c r="E38" s="2004"/>
      <c r="F38" s="2005"/>
      <c r="G38" s="892" t="s">
        <v>862</v>
      </c>
      <c r="H38" s="892"/>
      <c r="I38" s="892"/>
      <c r="J38" s="892"/>
      <c r="K38" s="892"/>
      <c r="L38" s="892"/>
      <c r="M38" s="892"/>
      <c r="N38" s="892"/>
      <c r="O38" s="892"/>
      <c r="P38" s="892"/>
      <c r="Q38" s="901"/>
      <c r="R38" s="893"/>
    </row>
    <row r="39" spans="1:18" ht="25.5" customHeight="1">
      <c r="A39" s="2003" t="s">
        <v>929</v>
      </c>
      <c r="B39" s="2004"/>
      <c r="C39" s="2004"/>
      <c r="D39" s="2004"/>
      <c r="E39" s="2004"/>
      <c r="F39" s="2005"/>
      <c r="G39" s="892" t="s">
        <v>862</v>
      </c>
      <c r="H39" s="892"/>
      <c r="I39" s="892"/>
      <c r="J39" s="892"/>
      <c r="K39" s="892"/>
      <c r="L39" s="892"/>
      <c r="M39" s="892"/>
      <c r="N39" s="892"/>
      <c r="O39" s="892"/>
      <c r="P39" s="892"/>
      <c r="Q39" s="901"/>
      <c r="R39" s="893"/>
    </row>
    <row r="40" spans="1:18" ht="38.25" customHeight="1">
      <c r="A40" s="2003" t="s">
        <v>930</v>
      </c>
      <c r="B40" s="2004"/>
      <c r="C40" s="2004"/>
      <c r="D40" s="2004"/>
      <c r="E40" s="2004"/>
      <c r="F40" s="2005"/>
      <c r="G40" s="892" t="s">
        <v>862</v>
      </c>
      <c r="H40" s="892" t="s">
        <v>862</v>
      </c>
      <c r="I40" s="892" t="s">
        <v>862</v>
      </c>
      <c r="J40" s="892" t="s">
        <v>862</v>
      </c>
      <c r="K40" s="892" t="s">
        <v>862</v>
      </c>
      <c r="L40" s="892" t="s">
        <v>862</v>
      </c>
      <c r="M40" s="892" t="s">
        <v>862</v>
      </c>
      <c r="N40" s="892" t="s">
        <v>862</v>
      </c>
      <c r="O40" s="892" t="s">
        <v>862</v>
      </c>
      <c r="P40" s="892" t="s">
        <v>862</v>
      </c>
      <c r="Q40" s="892" t="s">
        <v>862</v>
      </c>
      <c r="R40" s="893" t="s">
        <v>862</v>
      </c>
    </row>
    <row r="41" spans="1:18" ht="37.9" customHeight="1">
      <c r="A41" s="2003" t="s">
        <v>931</v>
      </c>
      <c r="B41" s="2004"/>
      <c r="C41" s="2004"/>
      <c r="D41" s="2004"/>
      <c r="E41" s="2004"/>
      <c r="F41" s="2005"/>
      <c r="G41" s="892" t="s">
        <v>862</v>
      </c>
      <c r="H41" s="892" t="s">
        <v>862</v>
      </c>
      <c r="I41" s="892" t="s">
        <v>862</v>
      </c>
      <c r="J41" s="892" t="s">
        <v>862</v>
      </c>
      <c r="K41" s="892" t="s">
        <v>862</v>
      </c>
      <c r="L41" s="892" t="s">
        <v>862</v>
      </c>
      <c r="M41" s="892" t="s">
        <v>862</v>
      </c>
      <c r="N41" s="892" t="s">
        <v>862</v>
      </c>
      <c r="O41" s="892" t="s">
        <v>862</v>
      </c>
      <c r="P41" s="892" t="s">
        <v>862</v>
      </c>
      <c r="Q41" s="892" t="s">
        <v>862</v>
      </c>
      <c r="R41" s="893" t="s">
        <v>862</v>
      </c>
    </row>
    <row r="42" spans="1:18" ht="39.6" customHeight="1">
      <c r="A42" s="2003" t="s">
        <v>932</v>
      </c>
      <c r="B42" s="2004"/>
      <c r="C42" s="2004"/>
      <c r="D42" s="2004"/>
      <c r="E42" s="2004"/>
      <c r="F42" s="2005"/>
      <c r="G42" s="892" t="s">
        <v>862</v>
      </c>
      <c r="H42" s="892" t="s">
        <v>862</v>
      </c>
      <c r="I42" s="892" t="s">
        <v>862</v>
      </c>
      <c r="J42" s="892" t="s">
        <v>862</v>
      </c>
      <c r="K42" s="892" t="s">
        <v>862</v>
      </c>
      <c r="L42" s="892" t="s">
        <v>862</v>
      </c>
      <c r="M42" s="892" t="s">
        <v>862</v>
      </c>
      <c r="N42" s="892" t="s">
        <v>862</v>
      </c>
      <c r="O42" s="892" t="s">
        <v>862</v>
      </c>
      <c r="P42" s="892" t="s">
        <v>862</v>
      </c>
      <c r="Q42" s="892" t="s">
        <v>862</v>
      </c>
      <c r="R42" s="893" t="s">
        <v>862</v>
      </c>
    </row>
    <row r="43" spans="1:18" ht="38.450000000000003" customHeight="1">
      <c r="A43" s="2003" t="s">
        <v>933</v>
      </c>
      <c r="B43" s="2004"/>
      <c r="C43" s="2004"/>
      <c r="D43" s="2004"/>
      <c r="E43" s="2004"/>
      <c r="F43" s="2005"/>
      <c r="G43" s="892" t="s">
        <v>862</v>
      </c>
      <c r="H43" s="892" t="s">
        <v>862</v>
      </c>
      <c r="I43" s="892" t="s">
        <v>862</v>
      </c>
      <c r="J43" s="892" t="s">
        <v>862</v>
      </c>
      <c r="K43" s="892" t="s">
        <v>862</v>
      </c>
      <c r="L43" s="892" t="s">
        <v>862</v>
      </c>
      <c r="M43" s="892" t="s">
        <v>862</v>
      </c>
      <c r="N43" s="892" t="s">
        <v>862</v>
      </c>
      <c r="O43" s="892" t="s">
        <v>862</v>
      </c>
      <c r="P43" s="892" t="s">
        <v>862</v>
      </c>
      <c r="Q43" s="892" t="s">
        <v>862</v>
      </c>
      <c r="R43" s="893" t="s">
        <v>862</v>
      </c>
    </row>
    <row r="44" spans="1:18" ht="25.5" customHeight="1">
      <c r="A44" s="2003" t="s">
        <v>934</v>
      </c>
      <c r="B44" s="2004"/>
      <c r="C44" s="2004"/>
      <c r="D44" s="2004"/>
      <c r="E44" s="2004"/>
      <c r="F44" s="2005"/>
      <c r="G44" s="892" t="s">
        <v>862</v>
      </c>
      <c r="H44" s="892" t="s">
        <v>862</v>
      </c>
      <c r="I44" s="892" t="s">
        <v>862</v>
      </c>
      <c r="J44" s="892" t="s">
        <v>862</v>
      </c>
      <c r="K44" s="892" t="s">
        <v>862</v>
      </c>
      <c r="L44" s="892" t="s">
        <v>862</v>
      </c>
      <c r="M44" s="892" t="s">
        <v>862</v>
      </c>
      <c r="N44" s="892" t="s">
        <v>862</v>
      </c>
      <c r="O44" s="892" t="s">
        <v>862</v>
      </c>
      <c r="P44" s="892" t="s">
        <v>862</v>
      </c>
      <c r="Q44" s="892" t="s">
        <v>862</v>
      </c>
      <c r="R44" s="893" t="s">
        <v>862</v>
      </c>
    </row>
    <row r="45" spans="1:18" ht="32.25" customHeight="1">
      <c r="A45" s="2028" t="s">
        <v>935</v>
      </c>
      <c r="B45" s="2029"/>
      <c r="C45" s="2029"/>
      <c r="D45" s="2029"/>
      <c r="E45" s="2029"/>
      <c r="F45" s="2030"/>
      <c r="G45" s="906"/>
      <c r="H45" s="902"/>
      <c r="I45" s="902"/>
      <c r="J45" s="902"/>
      <c r="K45" s="902"/>
      <c r="L45" s="902"/>
      <c r="M45" s="902"/>
      <c r="N45" s="902"/>
      <c r="O45" s="902"/>
      <c r="P45" s="902"/>
      <c r="Q45" s="903"/>
      <c r="R45" s="904"/>
    </row>
    <row r="46" spans="1:18" ht="26.25" customHeight="1">
      <c r="A46" s="2003" t="s">
        <v>936</v>
      </c>
      <c r="B46" s="2004"/>
      <c r="C46" s="2004"/>
      <c r="D46" s="2004"/>
      <c r="E46" s="2004"/>
      <c r="F46" s="2005"/>
      <c r="G46" s="892" t="s">
        <v>862</v>
      </c>
      <c r="H46" s="892" t="s">
        <v>862</v>
      </c>
      <c r="I46" s="892"/>
      <c r="J46" s="892"/>
      <c r="K46" s="892"/>
      <c r="L46" s="892"/>
      <c r="M46" s="892"/>
      <c r="N46" s="892"/>
      <c r="O46" s="892"/>
      <c r="P46" s="892"/>
      <c r="Q46" s="901"/>
      <c r="R46" s="893"/>
    </row>
    <row r="47" spans="1:18" ht="24.75" customHeight="1">
      <c r="A47" s="2003" t="s">
        <v>937</v>
      </c>
      <c r="B47" s="2004"/>
      <c r="C47" s="2004"/>
      <c r="D47" s="2004"/>
      <c r="E47" s="2004"/>
      <c r="F47" s="2005"/>
      <c r="G47" s="892" t="s">
        <v>862</v>
      </c>
      <c r="H47" s="892" t="s">
        <v>862</v>
      </c>
      <c r="I47" s="892" t="s">
        <v>862</v>
      </c>
      <c r="J47" s="892" t="s">
        <v>862</v>
      </c>
      <c r="K47" s="892" t="s">
        <v>862</v>
      </c>
      <c r="L47" s="892" t="s">
        <v>862</v>
      </c>
      <c r="M47" s="892" t="s">
        <v>862</v>
      </c>
      <c r="N47" s="892" t="s">
        <v>862</v>
      </c>
      <c r="O47" s="892" t="s">
        <v>862</v>
      </c>
      <c r="P47" s="892" t="s">
        <v>862</v>
      </c>
      <c r="Q47" s="892" t="s">
        <v>862</v>
      </c>
      <c r="R47" s="893" t="s">
        <v>862</v>
      </c>
    </row>
    <row r="48" spans="1:18" ht="24" customHeight="1">
      <c r="A48" s="2003" t="s">
        <v>938</v>
      </c>
      <c r="B48" s="2004"/>
      <c r="C48" s="2004"/>
      <c r="D48" s="2004"/>
      <c r="E48" s="2004"/>
      <c r="F48" s="2005"/>
      <c r="G48" s="892" t="s">
        <v>862</v>
      </c>
      <c r="H48" s="892" t="s">
        <v>862</v>
      </c>
      <c r="I48" s="667"/>
      <c r="J48" s="667"/>
      <c r="K48" s="667"/>
      <c r="L48" s="667"/>
      <c r="M48" s="667"/>
      <c r="N48" s="667"/>
      <c r="O48" s="667"/>
      <c r="P48" s="667"/>
      <c r="Q48" s="666"/>
      <c r="R48" s="665"/>
    </row>
    <row r="49" spans="1:18" ht="38.25" customHeight="1">
      <c r="A49" s="2017" t="s">
        <v>939</v>
      </c>
      <c r="B49" s="2018"/>
      <c r="C49" s="2018"/>
      <c r="D49" s="2018"/>
      <c r="E49" s="2018"/>
      <c r="F49" s="2018"/>
      <c r="G49" s="892" t="s">
        <v>862</v>
      </c>
      <c r="H49" s="892" t="s">
        <v>862</v>
      </c>
      <c r="I49" s="892" t="s">
        <v>862</v>
      </c>
      <c r="J49" s="892" t="s">
        <v>862</v>
      </c>
      <c r="K49" s="892" t="s">
        <v>862</v>
      </c>
      <c r="L49" s="892" t="s">
        <v>862</v>
      </c>
      <c r="M49" s="892" t="s">
        <v>862</v>
      </c>
      <c r="N49" s="892" t="s">
        <v>862</v>
      </c>
      <c r="O49" s="892" t="s">
        <v>862</v>
      </c>
      <c r="P49" s="892" t="s">
        <v>862</v>
      </c>
      <c r="Q49" s="892" t="s">
        <v>862</v>
      </c>
      <c r="R49" s="893" t="s">
        <v>862</v>
      </c>
    </row>
    <row r="50" spans="1:18" ht="26.25" customHeight="1">
      <c r="A50" s="2017" t="s">
        <v>940</v>
      </c>
      <c r="B50" s="2018"/>
      <c r="C50" s="2018"/>
      <c r="D50" s="2018"/>
      <c r="E50" s="2018"/>
      <c r="F50" s="2018"/>
      <c r="G50" s="892" t="s">
        <v>862</v>
      </c>
      <c r="H50" s="892" t="s">
        <v>862</v>
      </c>
      <c r="I50" s="892" t="s">
        <v>862</v>
      </c>
      <c r="J50" s="892" t="s">
        <v>862</v>
      </c>
      <c r="K50" s="892" t="s">
        <v>862</v>
      </c>
      <c r="L50" s="892" t="s">
        <v>862</v>
      </c>
      <c r="M50" s="892" t="s">
        <v>862</v>
      </c>
      <c r="N50" s="892" t="s">
        <v>862</v>
      </c>
      <c r="O50" s="892" t="s">
        <v>862</v>
      </c>
      <c r="P50" s="892" t="s">
        <v>862</v>
      </c>
      <c r="Q50" s="892" t="s">
        <v>862</v>
      </c>
      <c r="R50" s="893" t="s">
        <v>862</v>
      </c>
    </row>
    <row r="51" spans="1:18" ht="23.25" customHeight="1">
      <c r="A51" s="2017" t="s">
        <v>941</v>
      </c>
      <c r="B51" s="2018"/>
      <c r="C51" s="2018"/>
      <c r="D51" s="2018"/>
      <c r="E51" s="2018"/>
      <c r="F51" s="2018"/>
      <c r="G51" s="892" t="s">
        <v>862</v>
      </c>
      <c r="H51" s="892" t="s">
        <v>862</v>
      </c>
      <c r="I51" s="892" t="s">
        <v>862</v>
      </c>
      <c r="J51" s="892" t="s">
        <v>862</v>
      </c>
      <c r="K51" s="892" t="s">
        <v>862</v>
      </c>
      <c r="L51" s="892" t="s">
        <v>862</v>
      </c>
      <c r="M51" s="892" t="s">
        <v>862</v>
      </c>
      <c r="N51" s="892" t="s">
        <v>862</v>
      </c>
      <c r="O51" s="892" t="s">
        <v>862</v>
      </c>
      <c r="P51" s="892" t="s">
        <v>862</v>
      </c>
      <c r="Q51" s="892" t="s">
        <v>862</v>
      </c>
      <c r="R51" s="893" t="s">
        <v>862</v>
      </c>
    </row>
    <row r="52" spans="1:18" ht="23.25" customHeight="1">
      <c r="A52" s="2003" t="s">
        <v>942</v>
      </c>
      <c r="B52" s="2004"/>
      <c r="C52" s="2004"/>
      <c r="D52" s="2004"/>
      <c r="E52" s="2004"/>
      <c r="F52" s="2005"/>
      <c r="G52" s="892" t="s">
        <v>862</v>
      </c>
      <c r="H52" s="892" t="s">
        <v>862</v>
      </c>
      <c r="I52" s="892" t="s">
        <v>862</v>
      </c>
      <c r="J52" s="892" t="s">
        <v>862</v>
      </c>
      <c r="K52" s="892" t="s">
        <v>862</v>
      </c>
      <c r="L52" s="892" t="s">
        <v>862</v>
      </c>
      <c r="M52" s="892" t="s">
        <v>862</v>
      </c>
      <c r="N52" s="892" t="s">
        <v>862</v>
      </c>
      <c r="O52" s="892" t="s">
        <v>862</v>
      </c>
      <c r="P52" s="892" t="s">
        <v>862</v>
      </c>
      <c r="Q52" s="892" t="s">
        <v>862</v>
      </c>
      <c r="R52" s="893" t="s">
        <v>862</v>
      </c>
    </row>
    <row r="53" spans="1:18" ht="39" customHeight="1">
      <c r="A53" s="2003" t="s">
        <v>943</v>
      </c>
      <c r="B53" s="2004"/>
      <c r="C53" s="2004"/>
      <c r="D53" s="2004"/>
      <c r="E53" s="2004"/>
      <c r="F53" s="2005"/>
      <c r="G53" s="892" t="s">
        <v>862</v>
      </c>
      <c r="H53" s="892" t="s">
        <v>862</v>
      </c>
      <c r="I53" s="892" t="s">
        <v>862</v>
      </c>
      <c r="J53" s="892" t="s">
        <v>862</v>
      </c>
      <c r="K53" s="892" t="s">
        <v>862</v>
      </c>
      <c r="L53" s="892" t="s">
        <v>862</v>
      </c>
      <c r="M53" s="892" t="s">
        <v>862</v>
      </c>
      <c r="N53" s="892" t="s">
        <v>862</v>
      </c>
      <c r="O53" s="892" t="s">
        <v>862</v>
      </c>
      <c r="P53" s="892" t="s">
        <v>862</v>
      </c>
      <c r="Q53" s="892" t="s">
        <v>862</v>
      </c>
      <c r="R53" s="893" t="s">
        <v>862</v>
      </c>
    </row>
    <row r="54" spans="1:18" ht="38.450000000000003" customHeight="1">
      <c r="A54" s="1973" t="s">
        <v>944</v>
      </c>
      <c r="B54" s="2026"/>
      <c r="C54" s="2026"/>
      <c r="D54" s="2026"/>
      <c r="E54" s="2026"/>
      <c r="F54" s="2027"/>
      <c r="G54" s="892"/>
      <c r="H54" s="892"/>
      <c r="I54" s="892" t="s">
        <v>862</v>
      </c>
      <c r="J54" s="892" t="s">
        <v>862</v>
      </c>
      <c r="K54" s="892" t="s">
        <v>862</v>
      </c>
      <c r="L54" s="892" t="s">
        <v>862</v>
      </c>
      <c r="M54" s="892" t="s">
        <v>862</v>
      </c>
      <c r="N54" s="892"/>
      <c r="O54" s="892"/>
      <c r="P54" s="892"/>
      <c r="Q54" s="901"/>
      <c r="R54" s="893"/>
    </row>
    <row r="55" spans="1:18" ht="35.25" customHeight="1">
      <c r="A55" s="2028" t="s">
        <v>945</v>
      </c>
      <c r="B55" s="2029"/>
      <c r="C55" s="2029"/>
      <c r="D55" s="2029"/>
      <c r="E55" s="2029"/>
      <c r="F55" s="2030"/>
      <c r="G55" s="902"/>
      <c r="H55" s="902"/>
      <c r="I55" s="902"/>
      <c r="J55" s="902"/>
      <c r="K55" s="902"/>
      <c r="L55" s="902"/>
      <c r="M55" s="902"/>
      <c r="N55" s="902"/>
      <c r="O55" s="902"/>
      <c r="P55" s="902"/>
      <c r="Q55" s="903"/>
      <c r="R55" s="904"/>
    </row>
    <row r="56" spans="1:18">
      <c r="A56" s="2017" t="s">
        <v>946</v>
      </c>
      <c r="B56" s="2018"/>
      <c r="C56" s="2018"/>
      <c r="D56" s="2018"/>
      <c r="E56" s="2018"/>
      <c r="F56" s="2018"/>
      <c r="G56" s="892" t="s">
        <v>862</v>
      </c>
      <c r="H56" s="907"/>
      <c r="I56" s="907"/>
      <c r="J56" s="907"/>
      <c r="K56" s="907"/>
      <c r="L56" s="907"/>
      <c r="M56" s="907"/>
      <c r="N56" s="907"/>
      <c r="O56" s="907"/>
      <c r="P56" s="907"/>
      <c r="Q56" s="908"/>
      <c r="R56" s="909"/>
    </row>
    <row r="57" spans="1:18" ht="25.15" customHeight="1">
      <c r="A57" s="2024" t="s">
        <v>947</v>
      </c>
      <c r="B57" s="2025"/>
      <c r="C57" s="2025"/>
      <c r="D57" s="2025"/>
      <c r="E57" s="2025"/>
      <c r="F57" s="2025"/>
      <c r="G57" s="892" t="s">
        <v>862</v>
      </c>
      <c r="H57" s="892" t="s">
        <v>862</v>
      </c>
      <c r="I57" s="892" t="s">
        <v>862</v>
      </c>
      <c r="J57" s="892" t="s">
        <v>862</v>
      </c>
      <c r="K57" s="892" t="s">
        <v>862</v>
      </c>
      <c r="L57" s="892" t="s">
        <v>862</v>
      </c>
      <c r="M57" s="892" t="s">
        <v>862</v>
      </c>
      <c r="N57" s="892" t="s">
        <v>862</v>
      </c>
      <c r="O57" s="892" t="s">
        <v>862</v>
      </c>
      <c r="P57" s="892" t="s">
        <v>862</v>
      </c>
      <c r="Q57" s="892" t="s">
        <v>862</v>
      </c>
      <c r="R57" s="893" t="s">
        <v>862</v>
      </c>
    </row>
    <row r="58" spans="1:18" ht="27" customHeight="1">
      <c r="A58" s="2024" t="s">
        <v>948</v>
      </c>
      <c r="B58" s="2025"/>
      <c r="C58" s="2025"/>
      <c r="D58" s="2025"/>
      <c r="E58" s="2025"/>
      <c r="F58" s="2025"/>
      <c r="G58" s="892" t="s">
        <v>862</v>
      </c>
      <c r="H58" s="892" t="s">
        <v>862</v>
      </c>
      <c r="I58" s="892" t="s">
        <v>862</v>
      </c>
      <c r="J58" s="892" t="s">
        <v>862</v>
      </c>
      <c r="K58" s="892" t="s">
        <v>862</v>
      </c>
      <c r="L58" s="892" t="s">
        <v>862</v>
      </c>
      <c r="M58" s="892" t="s">
        <v>862</v>
      </c>
      <c r="N58" s="892" t="s">
        <v>862</v>
      </c>
      <c r="O58" s="892" t="s">
        <v>862</v>
      </c>
      <c r="P58" s="892" t="s">
        <v>862</v>
      </c>
      <c r="Q58" s="892" t="s">
        <v>862</v>
      </c>
      <c r="R58" s="893" t="s">
        <v>862</v>
      </c>
    </row>
    <row r="59" spans="1:18" ht="25.15" customHeight="1">
      <c r="A59" s="2024" t="s">
        <v>949</v>
      </c>
      <c r="B59" s="2025"/>
      <c r="C59" s="2025"/>
      <c r="D59" s="2025"/>
      <c r="E59" s="2025"/>
      <c r="F59" s="2025"/>
      <c r="G59" s="892" t="s">
        <v>862</v>
      </c>
      <c r="H59" s="892" t="s">
        <v>862</v>
      </c>
      <c r="I59" s="892" t="s">
        <v>862</v>
      </c>
      <c r="J59" s="892" t="s">
        <v>862</v>
      </c>
      <c r="K59" s="892" t="s">
        <v>862</v>
      </c>
      <c r="L59" s="892" t="s">
        <v>862</v>
      </c>
      <c r="M59" s="892" t="s">
        <v>862</v>
      </c>
      <c r="N59" s="892" t="s">
        <v>862</v>
      </c>
      <c r="O59" s="892" t="s">
        <v>862</v>
      </c>
      <c r="P59" s="892" t="s">
        <v>862</v>
      </c>
      <c r="Q59" s="892" t="s">
        <v>862</v>
      </c>
      <c r="R59" s="893" t="s">
        <v>862</v>
      </c>
    </row>
    <row r="60" spans="1:18" ht="18" customHeight="1">
      <c r="A60" s="1973" t="s">
        <v>950</v>
      </c>
      <c r="B60" s="2026"/>
      <c r="C60" s="2026"/>
      <c r="D60" s="2026"/>
      <c r="E60" s="2026"/>
      <c r="F60" s="2027"/>
      <c r="G60" s="892" t="s">
        <v>862</v>
      </c>
      <c r="H60" s="892" t="s">
        <v>862</v>
      </c>
      <c r="I60" s="892" t="s">
        <v>862</v>
      </c>
      <c r="J60" s="892" t="s">
        <v>862</v>
      </c>
      <c r="K60" s="892" t="s">
        <v>862</v>
      </c>
      <c r="L60" s="892" t="s">
        <v>862</v>
      </c>
      <c r="M60" s="892" t="s">
        <v>862</v>
      </c>
      <c r="N60" s="892" t="s">
        <v>862</v>
      </c>
      <c r="O60" s="892" t="s">
        <v>862</v>
      </c>
      <c r="P60" s="892" t="s">
        <v>862</v>
      </c>
      <c r="Q60" s="892" t="s">
        <v>862</v>
      </c>
      <c r="R60" s="893" t="s">
        <v>862</v>
      </c>
    </row>
    <row r="61" spans="1:18" ht="37.9" customHeight="1">
      <c r="A61" s="2024" t="s">
        <v>951</v>
      </c>
      <c r="B61" s="2025"/>
      <c r="C61" s="2025"/>
      <c r="D61" s="2025"/>
      <c r="E61" s="2025"/>
      <c r="F61" s="2025"/>
      <c r="G61" s="892"/>
      <c r="H61" s="892"/>
      <c r="I61" s="892" t="s">
        <v>862</v>
      </c>
      <c r="J61" s="892" t="s">
        <v>862</v>
      </c>
      <c r="K61" s="892"/>
      <c r="L61" s="892"/>
      <c r="M61" s="892"/>
      <c r="N61" s="892"/>
      <c r="O61" s="892"/>
      <c r="P61" s="892"/>
      <c r="Q61" s="901"/>
      <c r="R61" s="893"/>
    </row>
    <row r="62" spans="1:18" ht="27" customHeight="1">
      <c r="A62" s="2028" t="s">
        <v>952</v>
      </c>
      <c r="B62" s="2029"/>
      <c r="C62" s="2029"/>
      <c r="D62" s="2029"/>
      <c r="E62" s="2029"/>
      <c r="F62" s="2030"/>
      <c r="G62" s="902"/>
      <c r="H62" s="902"/>
      <c r="I62" s="902"/>
      <c r="J62" s="902"/>
      <c r="K62" s="902"/>
      <c r="L62" s="902"/>
      <c r="M62" s="902"/>
      <c r="N62" s="902"/>
      <c r="O62" s="902"/>
      <c r="P62" s="902"/>
      <c r="Q62" s="903"/>
      <c r="R62" s="904"/>
    </row>
    <row r="63" spans="1:18">
      <c r="A63" s="2003" t="s">
        <v>953</v>
      </c>
      <c r="B63" s="2004"/>
      <c r="C63" s="2004"/>
      <c r="D63" s="2004"/>
      <c r="E63" s="2004"/>
      <c r="F63" s="2005"/>
      <c r="G63" s="892" t="s">
        <v>862</v>
      </c>
      <c r="H63" s="892" t="s">
        <v>862</v>
      </c>
      <c r="I63" s="667"/>
      <c r="J63" s="667"/>
      <c r="K63" s="667"/>
      <c r="L63" s="667"/>
      <c r="M63" s="667"/>
      <c r="N63" s="667"/>
      <c r="O63" s="667"/>
      <c r="P63" s="667"/>
      <c r="Q63" s="666"/>
      <c r="R63" s="665"/>
    </row>
    <row r="64" spans="1:18" ht="26.45" customHeight="1">
      <c r="A64" s="2003" t="s">
        <v>954</v>
      </c>
      <c r="B64" s="2004"/>
      <c r="C64" s="2004"/>
      <c r="D64" s="2004"/>
      <c r="E64" s="2004"/>
      <c r="F64" s="2005"/>
      <c r="G64" s="892" t="s">
        <v>862</v>
      </c>
      <c r="H64" s="892" t="s">
        <v>862</v>
      </c>
      <c r="I64" s="667"/>
      <c r="J64" s="667"/>
      <c r="K64" s="667"/>
      <c r="L64" s="667"/>
      <c r="M64" s="667"/>
      <c r="N64" s="667"/>
      <c r="O64" s="667"/>
      <c r="P64" s="667"/>
      <c r="Q64" s="666"/>
      <c r="R64" s="665"/>
    </row>
    <row r="65" spans="1:18" ht="24" customHeight="1">
      <c r="A65" s="2017" t="s">
        <v>955</v>
      </c>
      <c r="B65" s="2018"/>
      <c r="C65" s="2018"/>
      <c r="D65" s="2018"/>
      <c r="E65" s="2018"/>
      <c r="F65" s="2018"/>
      <c r="G65" s="892" t="s">
        <v>862</v>
      </c>
      <c r="H65" s="892" t="s">
        <v>862</v>
      </c>
      <c r="I65" s="667"/>
      <c r="J65" s="667"/>
      <c r="K65" s="667"/>
      <c r="L65" s="667"/>
      <c r="M65" s="667"/>
      <c r="N65" s="667"/>
      <c r="O65" s="667"/>
      <c r="P65" s="667"/>
      <c r="Q65" s="666"/>
      <c r="R65" s="665"/>
    </row>
    <row r="66" spans="1:18">
      <c r="A66" s="2017" t="s">
        <v>956</v>
      </c>
      <c r="B66" s="2018"/>
      <c r="C66" s="2018"/>
      <c r="D66" s="2018"/>
      <c r="E66" s="2018"/>
      <c r="F66" s="2018"/>
      <c r="G66" s="892" t="s">
        <v>862</v>
      </c>
      <c r="H66" s="892" t="s">
        <v>862</v>
      </c>
      <c r="I66" s="892" t="s">
        <v>862</v>
      </c>
      <c r="J66" s="892" t="s">
        <v>862</v>
      </c>
      <c r="K66" s="892" t="s">
        <v>862</v>
      </c>
      <c r="L66" s="892" t="s">
        <v>862</v>
      </c>
      <c r="M66" s="892" t="s">
        <v>862</v>
      </c>
      <c r="N66" s="892" t="s">
        <v>862</v>
      </c>
      <c r="O66" s="892" t="s">
        <v>862</v>
      </c>
      <c r="P66" s="892" t="s">
        <v>862</v>
      </c>
      <c r="Q66" s="892" t="s">
        <v>862</v>
      </c>
      <c r="R66" s="893" t="s">
        <v>862</v>
      </c>
    </row>
    <row r="67" spans="1:18">
      <c r="A67" s="2003" t="s">
        <v>957</v>
      </c>
      <c r="B67" s="2004"/>
      <c r="C67" s="2004"/>
      <c r="D67" s="2004"/>
      <c r="E67" s="2004"/>
      <c r="F67" s="2005"/>
      <c r="G67" s="892" t="s">
        <v>862</v>
      </c>
      <c r="H67" s="892" t="s">
        <v>862</v>
      </c>
      <c r="I67" s="892" t="s">
        <v>862</v>
      </c>
      <c r="J67" s="892" t="s">
        <v>862</v>
      </c>
      <c r="K67" s="892" t="s">
        <v>862</v>
      </c>
      <c r="L67" s="892" t="s">
        <v>862</v>
      </c>
      <c r="M67" s="892" t="s">
        <v>862</v>
      </c>
      <c r="N67" s="892" t="s">
        <v>862</v>
      </c>
      <c r="O67" s="892" t="s">
        <v>862</v>
      </c>
      <c r="P67" s="892" t="s">
        <v>862</v>
      </c>
      <c r="Q67" s="892" t="s">
        <v>862</v>
      </c>
      <c r="R67" s="893" t="s">
        <v>862</v>
      </c>
    </row>
    <row r="68" spans="1:18" ht="27" customHeight="1">
      <c r="A68" s="2037" t="s">
        <v>958</v>
      </c>
      <c r="B68" s="2038"/>
      <c r="C68" s="2038"/>
      <c r="D68" s="2038"/>
      <c r="E68" s="2038"/>
      <c r="F68" s="2038"/>
      <c r="G68" s="901" t="s">
        <v>862</v>
      </c>
      <c r="H68" s="901" t="s">
        <v>862</v>
      </c>
      <c r="I68" s="901" t="s">
        <v>862</v>
      </c>
      <c r="J68" s="892" t="s">
        <v>862</v>
      </c>
      <c r="K68" s="892" t="s">
        <v>862</v>
      </c>
      <c r="L68" s="892" t="s">
        <v>862</v>
      </c>
      <c r="M68" s="892" t="s">
        <v>862</v>
      </c>
      <c r="N68" s="892" t="s">
        <v>862</v>
      </c>
      <c r="O68" s="892" t="s">
        <v>862</v>
      </c>
      <c r="P68" s="892" t="s">
        <v>862</v>
      </c>
      <c r="Q68" s="901" t="s">
        <v>862</v>
      </c>
      <c r="R68" s="893" t="s">
        <v>862</v>
      </c>
    </row>
    <row r="69" spans="1:18">
      <c r="A69" s="1973" t="s">
        <v>959</v>
      </c>
      <c r="B69" s="2026"/>
      <c r="C69" s="2026"/>
      <c r="D69" s="2026"/>
      <c r="E69" s="2026"/>
      <c r="F69" s="2027"/>
      <c r="G69" s="901" t="s">
        <v>862</v>
      </c>
      <c r="H69" s="901" t="s">
        <v>862</v>
      </c>
      <c r="I69" s="901" t="s">
        <v>862</v>
      </c>
      <c r="J69" s="892" t="s">
        <v>862</v>
      </c>
      <c r="K69" s="892" t="s">
        <v>862</v>
      </c>
      <c r="L69" s="892" t="s">
        <v>862</v>
      </c>
      <c r="M69" s="892" t="s">
        <v>862</v>
      </c>
      <c r="N69" s="892" t="s">
        <v>862</v>
      </c>
      <c r="O69" s="892" t="s">
        <v>862</v>
      </c>
      <c r="P69" s="892" t="s">
        <v>862</v>
      </c>
      <c r="Q69" s="901" t="s">
        <v>862</v>
      </c>
      <c r="R69" s="893" t="s">
        <v>862</v>
      </c>
    </row>
    <row r="70" spans="1:18" ht="25.9" customHeight="1">
      <c r="A70" s="1973" t="s">
        <v>960</v>
      </c>
      <c r="B70" s="2026"/>
      <c r="C70" s="2026"/>
      <c r="D70" s="2026"/>
      <c r="E70" s="2026"/>
      <c r="F70" s="2027"/>
      <c r="G70" s="901" t="s">
        <v>862</v>
      </c>
      <c r="H70" s="901" t="s">
        <v>862</v>
      </c>
      <c r="I70" s="901" t="s">
        <v>862</v>
      </c>
      <c r="J70" s="892" t="s">
        <v>862</v>
      </c>
      <c r="K70" s="892" t="s">
        <v>862</v>
      </c>
      <c r="L70" s="892" t="s">
        <v>862</v>
      </c>
      <c r="M70" s="892" t="s">
        <v>862</v>
      </c>
      <c r="N70" s="892" t="s">
        <v>862</v>
      </c>
      <c r="O70" s="892" t="s">
        <v>862</v>
      </c>
      <c r="P70" s="892" t="s">
        <v>862</v>
      </c>
      <c r="Q70" s="901" t="s">
        <v>862</v>
      </c>
      <c r="R70" s="893" t="s">
        <v>862</v>
      </c>
    </row>
    <row r="71" spans="1:18">
      <c r="A71" s="2017" t="s">
        <v>961</v>
      </c>
      <c r="B71" s="2018"/>
      <c r="C71" s="2018"/>
      <c r="D71" s="2018"/>
      <c r="E71" s="2018"/>
      <c r="F71" s="2018"/>
      <c r="G71" s="901" t="s">
        <v>862</v>
      </c>
      <c r="H71" s="901" t="s">
        <v>862</v>
      </c>
      <c r="I71" s="901" t="s">
        <v>862</v>
      </c>
      <c r="J71" s="901" t="s">
        <v>862</v>
      </c>
      <c r="K71" s="901" t="s">
        <v>862</v>
      </c>
      <c r="L71" s="901" t="s">
        <v>862</v>
      </c>
      <c r="M71" s="901" t="s">
        <v>862</v>
      </c>
      <c r="N71" s="901" t="s">
        <v>862</v>
      </c>
      <c r="O71" s="901" t="s">
        <v>862</v>
      </c>
      <c r="P71" s="901" t="s">
        <v>862</v>
      </c>
      <c r="Q71" s="901" t="s">
        <v>862</v>
      </c>
      <c r="R71" s="893" t="s">
        <v>862</v>
      </c>
    </row>
    <row r="72" spans="1:18">
      <c r="A72" s="2003" t="s">
        <v>962</v>
      </c>
      <c r="B72" s="2004"/>
      <c r="C72" s="2004"/>
      <c r="D72" s="2004"/>
      <c r="E72" s="2004"/>
      <c r="F72" s="2005"/>
      <c r="G72" s="901" t="s">
        <v>862</v>
      </c>
      <c r="H72" s="901" t="s">
        <v>862</v>
      </c>
      <c r="I72" s="901" t="s">
        <v>862</v>
      </c>
      <c r="J72" s="901" t="s">
        <v>862</v>
      </c>
      <c r="K72" s="901" t="s">
        <v>862</v>
      </c>
      <c r="L72" s="901" t="s">
        <v>862</v>
      </c>
      <c r="M72" s="901" t="s">
        <v>862</v>
      </c>
      <c r="N72" s="901" t="s">
        <v>862</v>
      </c>
      <c r="O72" s="901" t="s">
        <v>862</v>
      </c>
      <c r="P72" s="901" t="s">
        <v>862</v>
      </c>
      <c r="Q72" s="901" t="s">
        <v>862</v>
      </c>
      <c r="R72" s="893" t="s">
        <v>862</v>
      </c>
    </row>
    <row r="73" spans="1:18" ht="30" customHeight="1">
      <c r="A73" s="2031" t="s">
        <v>963</v>
      </c>
      <c r="B73" s="2032"/>
      <c r="C73" s="2032"/>
      <c r="D73" s="2032"/>
      <c r="E73" s="2032"/>
      <c r="F73" s="2033"/>
      <c r="G73" s="910"/>
      <c r="H73" s="910"/>
      <c r="I73" s="910"/>
      <c r="J73" s="910"/>
      <c r="K73" s="910"/>
      <c r="L73" s="892" t="s">
        <v>862</v>
      </c>
      <c r="M73" s="910"/>
      <c r="N73" s="910"/>
      <c r="O73" s="910"/>
      <c r="P73" s="910"/>
      <c r="Q73" s="911"/>
      <c r="R73" s="912"/>
    </row>
    <row r="74" spans="1:18" ht="25.9" customHeight="1" thickBot="1">
      <c r="A74" s="2034" t="s">
        <v>964</v>
      </c>
      <c r="B74" s="2035"/>
      <c r="C74" s="2035"/>
      <c r="D74" s="2035"/>
      <c r="E74" s="2035"/>
      <c r="F74" s="2036"/>
      <c r="G74" s="664"/>
      <c r="H74" s="664"/>
      <c r="I74" s="913" t="s">
        <v>862</v>
      </c>
      <c r="J74" s="664"/>
      <c r="K74" s="664"/>
      <c r="L74" s="664"/>
      <c r="M74" s="664"/>
      <c r="N74" s="664"/>
      <c r="O74" s="664"/>
      <c r="P74" s="664"/>
      <c r="Q74" s="663"/>
      <c r="R74" s="662"/>
    </row>
  </sheetData>
  <mergeCells count="73">
    <mergeCell ref="A73:F73"/>
    <mergeCell ref="A74:F74"/>
    <mergeCell ref="A68:F68"/>
    <mergeCell ref="A69:F69"/>
    <mergeCell ref="A70:F70"/>
    <mergeCell ref="A71:F71"/>
    <mergeCell ref="A72:F72"/>
    <mergeCell ref="A63:F63"/>
    <mergeCell ref="A64:F64"/>
    <mergeCell ref="A65:F65"/>
    <mergeCell ref="A66:F66"/>
    <mergeCell ref="A67:F67"/>
    <mergeCell ref="A58:F58"/>
    <mergeCell ref="A59:F59"/>
    <mergeCell ref="A60:F60"/>
    <mergeCell ref="A61:F61"/>
    <mergeCell ref="A62:F62"/>
    <mergeCell ref="A53:F53"/>
    <mergeCell ref="A54:F54"/>
    <mergeCell ref="A55:F55"/>
    <mergeCell ref="A56:F56"/>
    <mergeCell ref="A57:F57"/>
    <mergeCell ref="A48:F48"/>
    <mergeCell ref="A49:F49"/>
    <mergeCell ref="A50:F50"/>
    <mergeCell ref="A51:F51"/>
    <mergeCell ref="A52:F52"/>
    <mergeCell ref="A43:F43"/>
    <mergeCell ref="A44:F44"/>
    <mergeCell ref="A45:F45"/>
    <mergeCell ref="A46:F46"/>
    <mergeCell ref="A47:F47"/>
    <mergeCell ref="A38:F38"/>
    <mergeCell ref="A39:F39"/>
    <mergeCell ref="A40:F40"/>
    <mergeCell ref="A41:F41"/>
    <mergeCell ref="A42:F42"/>
    <mergeCell ref="A37:F37"/>
    <mergeCell ref="A31:F31"/>
    <mergeCell ref="A32:F32"/>
    <mergeCell ref="A33:F33"/>
    <mergeCell ref="A34:F34"/>
    <mergeCell ref="A35:F35"/>
    <mergeCell ref="A36:F36"/>
    <mergeCell ref="A30:F30"/>
    <mergeCell ref="A19:F19"/>
    <mergeCell ref="A20:F20"/>
    <mergeCell ref="A21:F21"/>
    <mergeCell ref="A22:F22"/>
    <mergeCell ref="A23:F23"/>
    <mergeCell ref="A24:F24"/>
    <mergeCell ref="A25:F25"/>
    <mergeCell ref="A26:F26"/>
    <mergeCell ref="A27:F27"/>
    <mergeCell ref="A28:F28"/>
    <mergeCell ref="A29:F29"/>
    <mergeCell ref="A18:F18"/>
    <mergeCell ref="A7:F7"/>
    <mergeCell ref="A8:F8"/>
    <mergeCell ref="A9:F9"/>
    <mergeCell ref="A10:F10"/>
    <mergeCell ref="A11:F11"/>
    <mergeCell ref="A12:F12"/>
    <mergeCell ref="A13:F13"/>
    <mergeCell ref="A14:F14"/>
    <mergeCell ref="A15:F15"/>
    <mergeCell ref="A16:F16"/>
    <mergeCell ref="A17:F17"/>
    <mergeCell ref="A6:F6"/>
    <mergeCell ref="A1:R1"/>
    <mergeCell ref="A2:F3"/>
    <mergeCell ref="G2:R2"/>
    <mergeCell ref="A5:F5"/>
  </mergeCells>
  <hyperlinks>
    <hyperlink ref="A2" r:id="rId1" display="SADR@AJI PROGRAMA"/>
  </hyperlinks>
  <printOptions horizontalCentered="1"/>
  <pageMargins left="0.31496062992125984" right="0" top="0.31496062992125984" bottom="0.19685039370078741" header="0.19685039370078741" footer="0.19685039370078741"/>
  <pageSetup paperSize="9" scale="80" orientation="portrait" r:id="rId2"/>
  <headerFooter alignWithMargins="0">
    <oddFooter>&amp;A</oddFooter>
  </headerFooter>
  <rowBreaks count="1" manualBreakCount="1">
    <brk id="37" max="17" man="1"/>
  </row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dimension ref="A1:R37"/>
  <sheetViews>
    <sheetView workbookViewId="0">
      <selection activeCell="A2" sqref="A2:F3"/>
    </sheetView>
  </sheetViews>
  <sheetFormatPr defaultColWidth="9.33203125" defaultRowHeight="15.75"/>
  <cols>
    <col min="1" max="6" width="6.6640625" style="660" customWidth="1"/>
    <col min="7" max="18" width="5.83203125" style="661" customWidth="1"/>
    <col min="19" max="16384" width="9.33203125" style="660"/>
  </cols>
  <sheetData>
    <row r="1" spans="1:18" ht="23.25" customHeight="1" thickBot="1">
      <c r="A1" s="2006" t="s">
        <v>519</v>
      </c>
      <c r="B1" s="2006"/>
      <c r="C1" s="2006"/>
      <c r="D1" s="2006"/>
      <c r="E1" s="2006"/>
      <c r="F1" s="2006"/>
      <c r="G1" s="2006"/>
      <c r="H1" s="2006"/>
      <c r="I1" s="2006"/>
      <c r="J1" s="2006"/>
      <c r="K1" s="2006"/>
      <c r="L1" s="2006"/>
      <c r="M1" s="2006"/>
      <c r="N1" s="2006"/>
      <c r="O1" s="2006"/>
      <c r="P1" s="2006"/>
      <c r="Q1" s="2006"/>
      <c r="R1" s="2006"/>
    </row>
    <row r="2" spans="1:18" ht="12.75">
      <c r="A2" s="1950" t="s">
        <v>282</v>
      </c>
      <c r="B2" s="1951"/>
      <c r="C2" s="1951"/>
      <c r="D2" s="1951"/>
      <c r="E2" s="1951"/>
      <c r="F2" s="1951"/>
      <c r="G2" s="1954" t="s">
        <v>281</v>
      </c>
      <c r="H2" s="1954"/>
      <c r="I2" s="1954"/>
      <c r="J2" s="1954"/>
      <c r="K2" s="1954"/>
      <c r="L2" s="1954"/>
      <c r="M2" s="1954"/>
      <c r="N2" s="1954"/>
      <c r="O2" s="1954"/>
      <c r="P2" s="1954"/>
      <c r="Q2" s="2007"/>
      <c r="R2" s="1955"/>
    </row>
    <row r="3" spans="1:18" ht="13.5" customHeight="1">
      <c r="A3" s="1952"/>
      <c r="B3" s="1953"/>
      <c r="C3" s="1953"/>
      <c r="D3" s="1953"/>
      <c r="E3" s="1953"/>
      <c r="F3" s="1953"/>
      <c r="G3" s="668" t="s">
        <v>259</v>
      </c>
      <c r="H3" s="668" t="s">
        <v>260</v>
      </c>
      <c r="I3" s="668" t="s">
        <v>261</v>
      </c>
      <c r="J3" s="668" t="s">
        <v>262</v>
      </c>
      <c r="K3" s="668" t="s">
        <v>253</v>
      </c>
      <c r="L3" s="668" t="s">
        <v>254</v>
      </c>
      <c r="M3" s="668" t="s">
        <v>255</v>
      </c>
      <c r="N3" s="668" t="s">
        <v>256</v>
      </c>
      <c r="O3" s="668" t="s">
        <v>257</v>
      </c>
      <c r="P3" s="668" t="s">
        <v>263</v>
      </c>
      <c r="Q3" s="668" t="s">
        <v>280</v>
      </c>
      <c r="R3" s="669" t="s">
        <v>264</v>
      </c>
    </row>
    <row r="4" spans="1:18" ht="21" customHeight="1">
      <c r="A4" s="2001"/>
      <c r="B4" s="2002"/>
      <c r="C4" s="2002"/>
      <c r="D4" s="2002"/>
      <c r="E4" s="2002"/>
      <c r="F4" s="2002"/>
      <c r="G4" s="667"/>
      <c r="H4" s="667"/>
      <c r="I4" s="667"/>
      <c r="J4" s="667"/>
      <c r="K4" s="667"/>
      <c r="L4" s="667"/>
      <c r="M4" s="667"/>
      <c r="N4" s="667"/>
      <c r="O4" s="667"/>
      <c r="P4" s="667"/>
      <c r="Q4" s="666"/>
      <c r="R4" s="665"/>
    </row>
    <row r="5" spans="1:18" ht="20.25" customHeight="1">
      <c r="A5" s="2001"/>
      <c r="B5" s="2002"/>
      <c r="C5" s="2002"/>
      <c r="D5" s="2002"/>
      <c r="E5" s="2002"/>
      <c r="F5" s="2002"/>
      <c r="G5" s="667"/>
      <c r="H5" s="667"/>
      <c r="I5" s="667"/>
      <c r="J5" s="667"/>
      <c r="K5" s="667"/>
      <c r="L5" s="667"/>
      <c r="M5" s="667"/>
      <c r="N5" s="667"/>
      <c r="O5" s="667"/>
      <c r="P5" s="667"/>
      <c r="Q5" s="666"/>
      <c r="R5" s="665"/>
    </row>
    <row r="6" spans="1:18" ht="20.25" customHeight="1">
      <c r="A6" s="2001"/>
      <c r="B6" s="2002"/>
      <c r="C6" s="2002"/>
      <c r="D6" s="2002"/>
      <c r="E6" s="2002"/>
      <c r="F6" s="2002"/>
      <c r="G6" s="667"/>
      <c r="H6" s="667"/>
      <c r="I6" s="667"/>
      <c r="J6" s="667"/>
      <c r="K6" s="667"/>
      <c r="L6" s="667"/>
      <c r="M6" s="667"/>
      <c r="N6" s="667"/>
      <c r="O6" s="667"/>
      <c r="P6" s="667"/>
      <c r="Q6" s="666"/>
      <c r="R6" s="665"/>
    </row>
    <row r="7" spans="1:18" ht="20.25" customHeight="1">
      <c r="A7" s="2001"/>
      <c r="B7" s="2002"/>
      <c r="C7" s="2002"/>
      <c r="D7" s="2002"/>
      <c r="E7" s="2002"/>
      <c r="F7" s="2002"/>
      <c r="G7" s="667"/>
      <c r="H7" s="667"/>
      <c r="I7" s="667"/>
      <c r="J7" s="667"/>
      <c r="K7" s="667"/>
      <c r="L7" s="667"/>
      <c r="M7" s="667"/>
      <c r="N7" s="667"/>
      <c r="O7" s="667"/>
      <c r="P7" s="667"/>
      <c r="Q7" s="666"/>
      <c r="R7" s="665"/>
    </row>
    <row r="8" spans="1:18" ht="19.5" customHeight="1">
      <c r="A8" s="2001"/>
      <c r="B8" s="2002"/>
      <c r="C8" s="2002"/>
      <c r="D8" s="2002"/>
      <c r="E8" s="2002"/>
      <c r="F8" s="2002"/>
      <c r="G8" s="667"/>
      <c r="H8" s="667"/>
      <c r="I8" s="667"/>
      <c r="J8" s="667"/>
      <c r="K8" s="667"/>
      <c r="L8" s="667"/>
      <c r="M8" s="667"/>
      <c r="N8" s="667"/>
      <c r="O8" s="667"/>
      <c r="P8" s="667"/>
      <c r="Q8" s="666"/>
      <c r="R8" s="665"/>
    </row>
    <row r="9" spans="1:18" ht="20.25" customHeight="1">
      <c r="A9" s="2001"/>
      <c r="B9" s="2002"/>
      <c r="C9" s="2002"/>
      <c r="D9" s="2002"/>
      <c r="E9" s="2002"/>
      <c r="F9" s="2002"/>
      <c r="G9" s="667"/>
      <c r="H9" s="667"/>
      <c r="I9" s="667"/>
      <c r="J9" s="667"/>
      <c r="K9" s="667"/>
      <c r="L9" s="667"/>
      <c r="M9" s="667"/>
      <c r="N9" s="667"/>
      <c r="O9" s="667"/>
      <c r="P9" s="667"/>
      <c r="Q9" s="666"/>
      <c r="R9" s="665"/>
    </row>
    <row r="10" spans="1:18" ht="20.25" customHeight="1">
      <c r="A10" s="2001"/>
      <c r="B10" s="2002"/>
      <c r="C10" s="2002"/>
      <c r="D10" s="2002"/>
      <c r="E10" s="2002"/>
      <c r="F10" s="2002"/>
      <c r="G10" s="667"/>
      <c r="H10" s="667"/>
      <c r="I10" s="667"/>
      <c r="J10" s="667"/>
      <c r="K10" s="667"/>
      <c r="L10" s="667"/>
      <c r="M10" s="667"/>
      <c r="N10" s="667"/>
      <c r="O10" s="667"/>
      <c r="P10" s="667"/>
      <c r="Q10" s="666"/>
      <c r="R10" s="665"/>
    </row>
    <row r="11" spans="1:18" ht="21.75" customHeight="1">
      <c r="A11" s="2001"/>
      <c r="B11" s="2002"/>
      <c r="C11" s="2002"/>
      <c r="D11" s="2002"/>
      <c r="E11" s="2002"/>
      <c r="F11" s="2002"/>
      <c r="G11" s="667"/>
      <c r="H11" s="667"/>
      <c r="I11" s="667"/>
      <c r="J11" s="667"/>
      <c r="K11" s="667"/>
      <c r="L11" s="667"/>
      <c r="M11" s="667"/>
      <c r="N11" s="667"/>
      <c r="O11" s="667"/>
      <c r="P11" s="667"/>
      <c r="Q11" s="666"/>
      <c r="R11" s="665"/>
    </row>
    <row r="12" spans="1:18" ht="21.75" customHeight="1">
      <c r="A12" s="2001"/>
      <c r="B12" s="2002"/>
      <c r="C12" s="2002"/>
      <c r="D12" s="2002"/>
      <c r="E12" s="2002"/>
      <c r="F12" s="2002"/>
      <c r="G12" s="667"/>
      <c r="H12" s="667"/>
      <c r="I12" s="667"/>
      <c r="J12" s="667"/>
      <c r="K12" s="667"/>
      <c r="L12" s="667"/>
      <c r="M12" s="667"/>
      <c r="N12" s="667"/>
      <c r="O12" s="667"/>
      <c r="P12" s="667"/>
      <c r="Q12" s="666"/>
      <c r="R12" s="665"/>
    </row>
    <row r="13" spans="1:18" ht="21.75" customHeight="1">
      <c r="A13" s="2001"/>
      <c r="B13" s="2002"/>
      <c r="C13" s="2002"/>
      <c r="D13" s="2002"/>
      <c r="E13" s="2002"/>
      <c r="F13" s="2002"/>
      <c r="G13" s="667"/>
      <c r="H13" s="667"/>
      <c r="I13" s="667"/>
      <c r="J13" s="667"/>
      <c r="K13" s="667"/>
      <c r="L13" s="667"/>
      <c r="M13" s="667"/>
      <c r="N13" s="667"/>
      <c r="O13" s="667"/>
      <c r="P13" s="667"/>
      <c r="Q13" s="666"/>
      <c r="R13" s="665"/>
    </row>
    <row r="14" spans="1:18" ht="21.75" customHeight="1">
      <c r="A14" s="2001"/>
      <c r="B14" s="2002"/>
      <c r="C14" s="2002"/>
      <c r="D14" s="2002"/>
      <c r="E14" s="2002"/>
      <c r="F14" s="2002"/>
      <c r="G14" s="667"/>
      <c r="H14" s="667"/>
      <c r="I14" s="667"/>
      <c r="J14" s="667"/>
      <c r="K14" s="667"/>
      <c r="L14" s="667"/>
      <c r="M14" s="667"/>
      <c r="N14" s="667"/>
      <c r="O14" s="667"/>
      <c r="P14" s="667"/>
      <c r="Q14" s="666"/>
      <c r="R14" s="665"/>
    </row>
    <row r="15" spans="1:18" ht="21.75" customHeight="1">
      <c r="A15" s="2001"/>
      <c r="B15" s="2002"/>
      <c r="C15" s="2002"/>
      <c r="D15" s="2002"/>
      <c r="E15" s="2002"/>
      <c r="F15" s="2002"/>
      <c r="G15" s="667"/>
      <c r="H15" s="667"/>
      <c r="I15" s="667"/>
      <c r="J15" s="667"/>
      <c r="K15" s="667"/>
      <c r="L15" s="667"/>
      <c r="M15" s="667"/>
      <c r="N15" s="667"/>
      <c r="O15" s="667"/>
      <c r="P15" s="667"/>
      <c r="Q15" s="666"/>
      <c r="R15" s="665"/>
    </row>
    <row r="16" spans="1:18" ht="21.75" customHeight="1">
      <c r="A16" s="2001"/>
      <c r="B16" s="2002"/>
      <c r="C16" s="2002"/>
      <c r="D16" s="2002"/>
      <c r="E16" s="2002"/>
      <c r="F16" s="2002"/>
      <c r="G16" s="667"/>
      <c r="H16" s="667"/>
      <c r="I16" s="667"/>
      <c r="J16" s="667"/>
      <c r="K16" s="667"/>
      <c r="L16" s="667"/>
      <c r="M16" s="667"/>
      <c r="N16" s="667"/>
      <c r="O16" s="667"/>
      <c r="P16" s="667"/>
      <c r="Q16" s="666"/>
      <c r="R16" s="665"/>
    </row>
    <row r="17" spans="1:18" ht="21.75" customHeight="1">
      <c r="A17" s="2001"/>
      <c r="B17" s="2002"/>
      <c r="C17" s="2002"/>
      <c r="D17" s="2002"/>
      <c r="E17" s="2002"/>
      <c r="F17" s="2002"/>
      <c r="G17" s="667"/>
      <c r="H17" s="667"/>
      <c r="I17" s="667"/>
      <c r="J17" s="667"/>
      <c r="K17" s="667"/>
      <c r="L17" s="667"/>
      <c r="M17" s="667"/>
      <c r="N17" s="667"/>
      <c r="O17" s="667"/>
      <c r="P17" s="667"/>
      <c r="Q17" s="666"/>
      <c r="R17" s="665"/>
    </row>
    <row r="18" spans="1:18" ht="21.75" customHeight="1">
      <c r="A18" s="2001"/>
      <c r="B18" s="2002"/>
      <c r="C18" s="2002"/>
      <c r="D18" s="2002"/>
      <c r="E18" s="2002"/>
      <c r="F18" s="2002"/>
      <c r="G18" s="667"/>
      <c r="H18" s="667"/>
      <c r="I18" s="667"/>
      <c r="J18" s="667"/>
      <c r="K18" s="667"/>
      <c r="L18" s="667"/>
      <c r="M18" s="667"/>
      <c r="N18" s="667"/>
      <c r="O18" s="667"/>
      <c r="P18" s="667"/>
      <c r="Q18" s="666"/>
      <c r="R18" s="665"/>
    </row>
    <row r="19" spans="1:18" ht="21.75" customHeight="1">
      <c r="A19" s="2001"/>
      <c r="B19" s="2002"/>
      <c r="C19" s="2002"/>
      <c r="D19" s="2002"/>
      <c r="E19" s="2002"/>
      <c r="F19" s="2002"/>
      <c r="G19" s="667"/>
      <c r="H19" s="667"/>
      <c r="I19" s="667"/>
      <c r="J19" s="667"/>
      <c r="K19" s="667"/>
      <c r="L19" s="667"/>
      <c r="M19" s="667"/>
      <c r="N19" s="667"/>
      <c r="O19" s="667"/>
      <c r="P19" s="667"/>
      <c r="Q19" s="666"/>
      <c r="R19" s="665"/>
    </row>
    <row r="20" spans="1:18" ht="21.75" customHeight="1">
      <c r="A20" s="2001"/>
      <c r="B20" s="2002"/>
      <c r="C20" s="2002"/>
      <c r="D20" s="2002"/>
      <c r="E20" s="2002"/>
      <c r="F20" s="2002"/>
      <c r="G20" s="667"/>
      <c r="H20" s="667"/>
      <c r="I20" s="667"/>
      <c r="J20" s="667"/>
      <c r="K20" s="667"/>
      <c r="L20" s="667"/>
      <c r="M20" s="667"/>
      <c r="N20" s="667"/>
      <c r="O20" s="667"/>
      <c r="P20" s="667"/>
      <c r="Q20" s="666"/>
      <c r="R20" s="665"/>
    </row>
    <row r="21" spans="1:18" ht="21.75" customHeight="1">
      <c r="A21" s="2001"/>
      <c r="B21" s="2002"/>
      <c r="C21" s="2002"/>
      <c r="D21" s="2002"/>
      <c r="E21" s="2002"/>
      <c r="F21" s="2002"/>
      <c r="G21" s="667"/>
      <c r="H21" s="667"/>
      <c r="I21" s="667"/>
      <c r="J21" s="667"/>
      <c r="K21" s="667"/>
      <c r="L21" s="667"/>
      <c r="M21" s="667"/>
      <c r="N21" s="667"/>
      <c r="O21" s="667"/>
      <c r="P21" s="667"/>
      <c r="Q21" s="666"/>
      <c r="R21" s="665"/>
    </row>
    <row r="22" spans="1:18" ht="21.75" customHeight="1">
      <c r="A22" s="2001"/>
      <c r="B22" s="2002"/>
      <c r="C22" s="2002"/>
      <c r="D22" s="2002"/>
      <c r="E22" s="2002"/>
      <c r="F22" s="2002"/>
      <c r="G22" s="667"/>
      <c r="H22" s="667"/>
      <c r="I22" s="667"/>
      <c r="J22" s="667"/>
      <c r="K22" s="667"/>
      <c r="L22" s="667"/>
      <c r="M22" s="667"/>
      <c r="N22" s="667"/>
      <c r="O22" s="667"/>
      <c r="P22" s="667"/>
      <c r="Q22" s="666"/>
      <c r="R22" s="665"/>
    </row>
    <row r="23" spans="1:18" ht="21.75" customHeight="1">
      <c r="A23" s="2001"/>
      <c r="B23" s="2002"/>
      <c r="C23" s="2002"/>
      <c r="D23" s="2002"/>
      <c r="E23" s="2002"/>
      <c r="F23" s="2002"/>
      <c r="G23" s="667"/>
      <c r="H23" s="667"/>
      <c r="I23" s="667"/>
      <c r="J23" s="667"/>
      <c r="K23" s="667"/>
      <c r="L23" s="667"/>
      <c r="M23" s="667"/>
      <c r="N23" s="667"/>
      <c r="O23" s="667"/>
      <c r="P23" s="667"/>
      <c r="Q23" s="666"/>
      <c r="R23" s="665"/>
    </row>
    <row r="24" spans="1:18" ht="21.75" customHeight="1">
      <c r="A24" s="2001"/>
      <c r="B24" s="2002"/>
      <c r="C24" s="2002"/>
      <c r="D24" s="2002"/>
      <c r="E24" s="2002"/>
      <c r="F24" s="2002"/>
      <c r="G24" s="667"/>
      <c r="H24" s="667"/>
      <c r="I24" s="667"/>
      <c r="J24" s="667"/>
      <c r="K24" s="667"/>
      <c r="L24" s="667"/>
      <c r="M24" s="667"/>
      <c r="N24" s="667"/>
      <c r="O24" s="667"/>
      <c r="P24" s="667"/>
      <c r="Q24" s="666"/>
      <c r="R24" s="665"/>
    </row>
    <row r="25" spans="1:18" ht="21.75" customHeight="1">
      <c r="A25" s="2001"/>
      <c r="B25" s="2002"/>
      <c r="C25" s="2002"/>
      <c r="D25" s="2002"/>
      <c r="E25" s="2002"/>
      <c r="F25" s="2002"/>
      <c r="G25" s="667"/>
      <c r="H25" s="667"/>
      <c r="I25" s="667"/>
      <c r="J25" s="667"/>
      <c r="K25" s="667"/>
      <c r="L25" s="667"/>
      <c r="M25" s="667"/>
      <c r="N25" s="667"/>
      <c r="O25" s="667"/>
      <c r="P25" s="667"/>
      <c r="Q25" s="666"/>
      <c r="R25" s="665"/>
    </row>
    <row r="26" spans="1:18" ht="21.75" customHeight="1">
      <c r="A26" s="2001"/>
      <c r="B26" s="2002"/>
      <c r="C26" s="2002"/>
      <c r="D26" s="2002"/>
      <c r="E26" s="2002"/>
      <c r="F26" s="2002"/>
      <c r="G26" s="667"/>
      <c r="H26" s="667"/>
      <c r="I26" s="667"/>
      <c r="J26" s="667"/>
      <c r="K26" s="667"/>
      <c r="L26" s="667"/>
      <c r="M26" s="667"/>
      <c r="N26" s="667"/>
      <c r="O26" s="667"/>
      <c r="P26" s="667"/>
      <c r="Q26" s="666"/>
      <c r="R26" s="665"/>
    </row>
    <row r="27" spans="1:18" ht="21.75" customHeight="1">
      <c r="A27" s="2001"/>
      <c r="B27" s="2002"/>
      <c r="C27" s="2002"/>
      <c r="D27" s="2002"/>
      <c r="E27" s="2002"/>
      <c r="F27" s="2002"/>
      <c r="G27" s="667"/>
      <c r="H27" s="667"/>
      <c r="I27" s="667"/>
      <c r="J27" s="667"/>
      <c r="K27" s="667"/>
      <c r="L27" s="667"/>
      <c r="M27" s="667"/>
      <c r="N27" s="667"/>
      <c r="O27" s="667"/>
      <c r="P27" s="667"/>
      <c r="Q27" s="666"/>
      <c r="R27" s="665"/>
    </row>
    <row r="28" spans="1:18" ht="21.75" customHeight="1">
      <c r="A28" s="2001"/>
      <c r="B28" s="2002"/>
      <c r="C28" s="2002"/>
      <c r="D28" s="2002"/>
      <c r="E28" s="2002"/>
      <c r="F28" s="2002"/>
      <c r="G28" s="667"/>
      <c r="H28" s="667"/>
      <c r="I28" s="667"/>
      <c r="J28" s="667"/>
      <c r="K28" s="667"/>
      <c r="L28" s="667"/>
      <c r="M28" s="667"/>
      <c r="N28" s="667"/>
      <c r="O28" s="667"/>
      <c r="P28" s="667"/>
      <c r="Q28" s="666"/>
      <c r="R28" s="665"/>
    </row>
    <row r="29" spans="1:18" ht="21.75" customHeight="1">
      <c r="A29" s="2001"/>
      <c r="B29" s="2002"/>
      <c r="C29" s="2002"/>
      <c r="D29" s="2002"/>
      <c r="E29" s="2002"/>
      <c r="F29" s="2002"/>
      <c r="G29" s="667"/>
      <c r="H29" s="667"/>
      <c r="I29" s="667"/>
      <c r="J29" s="667"/>
      <c r="K29" s="667"/>
      <c r="L29" s="667"/>
      <c r="M29" s="667"/>
      <c r="N29" s="667"/>
      <c r="O29" s="667"/>
      <c r="P29" s="667"/>
      <c r="Q29" s="666"/>
      <c r="R29" s="665"/>
    </row>
    <row r="30" spans="1:18" ht="21.75" customHeight="1">
      <c r="A30" s="2001"/>
      <c r="B30" s="2002"/>
      <c r="C30" s="2002"/>
      <c r="D30" s="2002"/>
      <c r="E30" s="2002"/>
      <c r="F30" s="2002"/>
      <c r="G30" s="667"/>
      <c r="H30" s="667"/>
      <c r="I30" s="667"/>
      <c r="J30" s="667"/>
      <c r="K30" s="667"/>
      <c r="L30" s="667"/>
      <c r="M30" s="667"/>
      <c r="N30" s="667"/>
      <c r="O30" s="667"/>
      <c r="P30" s="667"/>
      <c r="Q30" s="666"/>
      <c r="R30" s="665"/>
    </row>
    <row r="31" spans="1:18" ht="21.75" customHeight="1">
      <c r="A31" s="2001"/>
      <c r="B31" s="2002"/>
      <c r="C31" s="2002"/>
      <c r="D31" s="2002"/>
      <c r="E31" s="2002"/>
      <c r="F31" s="2002"/>
      <c r="G31" s="667"/>
      <c r="H31" s="667"/>
      <c r="I31" s="667"/>
      <c r="J31" s="667"/>
      <c r="K31" s="667"/>
      <c r="L31" s="667"/>
      <c r="M31" s="667"/>
      <c r="N31" s="667"/>
      <c r="O31" s="667"/>
      <c r="P31" s="667"/>
      <c r="Q31" s="666"/>
      <c r="R31" s="665"/>
    </row>
    <row r="32" spans="1:18" ht="21.75" customHeight="1">
      <c r="A32" s="2001"/>
      <c r="B32" s="2002"/>
      <c r="C32" s="2002"/>
      <c r="D32" s="2002"/>
      <c r="E32" s="2002"/>
      <c r="F32" s="2002"/>
      <c r="G32" s="667"/>
      <c r="H32" s="667"/>
      <c r="I32" s="667"/>
      <c r="J32" s="667"/>
      <c r="K32" s="667"/>
      <c r="L32" s="667"/>
      <c r="M32" s="667"/>
      <c r="N32" s="667"/>
      <c r="O32" s="667"/>
      <c r="P32" s="667"/>
      <c r="Q32" s="666"/>
      <c r="R32" s="665"/>
    </row>
    <row r="33" spans="1:18" ht="21.75" customHeight="1">
      <c r="A33" s="2001"/>
      <c r="B33" s="2002"/>
      <c r="C33" s="2002"/>
      <c r="D33" s="2002"/>
      <c r="E33" s="2002"/>
      <c r="F33" s="2002"/>
      <c r="G33" s="667"/>
      <c r="H33" s="667"/>
      <c r="I33" s="667"/>
      <c r="J33" s="667"/>
      <c r="K33" s="667"/>
      <c r="L33" s="667"/>
      <c r="M33" s="667"/>
      <c r="N33" s="667"/>
      <c r="O33" s="667"/>
      <c r="P33" s="667"/>
      <c r="Q33" s="666"/>
      <c r="R33" s="665"/>
    </row>
    <row r="34" spans="1:18" ht="21.75" customHeight="1">
      <c r="A34" s="2001"/>
      <c r="B34" s="2002"/>
      <c r="C34" s="2002"/>
      <c r="D34" s="2002"/>
      <c r="E34" s="2002"/>
      <c r="F34" s="2002"/>
      <c r="G34" s="667"/>
      <c r="H34" s="667"/>
      <c r="I34" s="667"/>
      <c r="J34" s="667"/>
      <c r="K34" s="667"/>
      <c r="L34" s="667"/>
      <c r="M34" s="667"/>
      <c r="N34" s="667"/>
      <c r="O34" s="667"/>
      <c r="P34" s="667"/>
      <c r="Q34" s="666"/>
      <c r="R34" s="665"/>
    </row>
    <row r="35" spans="1:18" ht="21.75" customHeight="1">
      <c r="A35" s="2001"/>
      <c r="B35" s="2002"/>
      <c r="C35" s="2002"/>
      <c r="D35" s="2002"/>
      <c r="E35" s="2002"/>
      <c r="F35" s="2002"/>
      <c r="G35" s="667"/>
      <c r="H35" s="667"/>
      <c r="I35" s="667"/>
      <c r="J35" s="667"/>
      <c r="K35" s="667"/>
      <c r="L35" s="667"/>
      <c r="M35" s="667"/>
      <c r="N35" s="667"/>
      <c r="O35" s="667"/>
      <c r="P35" s="667"/>
      <c r="Q35" s="666"/>
      <c r="R35" s="665"/>
    </row>
    <row r="36" spans="1:18" ht="21.75" customHeight="1">
      <c r="A36" s="2001"/>
      <c r="B36" s="2002"/>
      <c r="C36" s="2002"/>
      <c r="D36" s="2002"/>
      <c r="E36" s="2002"/>
      <c r="F36" s="2002"/>
      <c r="G36" s="667"/>
      <c r="H36" s="667"/>
      <c r="I36" s="667"/>
      <c r="J36" s="667"/>
      <c r="K36" s="667"/>
      <c r="L36" s="667"/>
      <c r="M36" s="667"/>
      <c r="N36" s="667"/>
      <c r="O36" s="667"/>
      <c r="P36" s="667"/>
      <c r="Q36" s="666"/>
      <c r="R36" s="665"/>
    </row>
    <row r="37" spans="1:18" ht="21.75" customHeight="1" thickBot="1">
      <c r="A37" s="1971"/>
      <c r="B37" s="1972"/>
      <c r="C37" s="1972"/>
      <c r="D37" s="1972"/>
      <c r="E37" s="1972"/>
      <c r="F37" s="1972"/>
      <c r="G37" s="664"/>
      <c r="H37" s="664"/>
      <c r="I37" s="664"/>
      <c r="J37" s="664"/>
      <c r="K37" s="664"/>
      <c r="L37" s="664"/>
      <c r="M37" s="664"/>
      <c r="N37" s="664"/>
      <c r="O37" s="664"/>
      <c r="P37" s="664"/>
      <c r="Q37" s="663"/>
      <c r="R37" s="662"/>
    </row>
  </sheetData>
  <mergeCells count="37">
    <mergeCell ref="A37:F37"/>
    <mergeCell ref="A31:F31"/>
    <mergeCell ref="A32:F32"/>
    <mergeCell ref="A33:F33"/>
    <mergeCell ref="A34:F34"/>
    <mergeCell ref="A35:F35"/>
    <mergeCell ref="A36:F36"/>
    <mergeCell ref="A30:F30"/>
    <mergeCell ref="A19:F19"/>
    <mergeCell ref="A20:F20"/>
    <mergeCell ref="A21:F21"/>
    <mergeCell ref="A22:F22"/>
    <mergeCell ref="A23:F23"/>
    <mergeCell ref="A24:F24"/>
    <mergeCell ref="A25:F25"/>
    <mergeCell ref="A26:F26"/>
    <mergeCell ref="A27:F27"/>
    <mergeCell ref="A28:F28"/>
    <mergeCell ref="A29:F29"/>
    <mergeCell ref="A18:F18"/>
    <mergeCell ref="A7:F7"/>
    <mergeCell ref="A8:F8"/>
    <mergeCell ref="A9:F9"/>
    <mergeCell ref="A10:F10"/>
    <mergeCell ref="A11:F11"/>
    <mergeCell ref="A12:F12"/>
    <mergeCell ref="A13:F13"/>
    <mergeCell ref="A14:F14"/>
    <mergeCell ref="A15:F15"/>
    <mergeCell ref="A16:F16"/>
    <mergeCell ref="A17:F17"/>
    <mergeCell ref="A6:F6"/>
    <mergeCell ref="A1:R1"/>
    <mergeCell ref="A2:F3"/>
    <mergeCell ref="G2:R2"/>
    <mergeCell ref="A4:F4"/>
    <mergeCell ref="A5:F5"/>
  </mergeCells>
  <hyperlinks>
    <hyperlink ref="A2" r:id="rId1" display="SADR@AJI PROGRAMA"/>
  </hyperlinks>
  <printOptions horizontalCentered="1"/>
  <pageMargins left="0.31496062992125984" right="0" top="0.31496062992125984" bottom="0.19685039370078741" header="0.19685039370078741" footer="0.19685039370078741"/>
  <pageSetup paperSize="9" orientation="portrait" r:id="rId2"/>
  <headerFooter alignWithMargins="0">
    <oddFoote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43"/>
  <sheetViews>
    <sheetView showZeros="0" zoomScaleNormal="100" workbookViewId="0">
      <selection activeCell="K30" sqref="K30"/>
    </sheetView>
  </sheetViews>
  <sheetFormatPr defaultRowHeight="12.75"/>
  <cols>
    <col min="1" max="1" width="2.83203125" style="76" customWidth="1"/>
    <col min="2" max="2" width="32.83203125" style="76" customWidth="1"/>
    <col min="3" max="7" width="5.83203125" style="91" customWidth="1"/>
    <col min="8" max="8" width="7.83203125" style="91" customWidth="1"/>
    <col min="9" max="10" width="6.83203125" style="91" customWidth="1"/>
    <col min="11" max="11" width="7.83203125" style="91" customWidth="1"/>
    <col min="12" max="256" width="9.33203125" style="92"/>
    <col min="257" max="257" width="2.83203125" style="92" customWidth="1"/>
    <col min="258" max="258" width="32.83203125" style="92" customWidth="1"/>
    <col min="259" max="263" width="5.83203125" style="92" customWidth="1"/>
    <col min="264" max="264" width="7.83203125" style="92" customWidth="1"/>
    <col min="265" max="266" width="6.83203125" style="92" customWidth="1"/>
    <col min="267" max="267" width="7.83203125" style="92" customWidth="1"/>
    <col min="268" max="512" width="9.33203125" style="92"/>
    <col min="513" max="513" width="2.83203125" style="92" customWidth="1"/>
    <col min="514" max="514" width="32.83203125" style="92" customWidth="1"/>
    <col min="515" max="519" width="5.83203125" style="92" customWidth="1"/>
    <col min="520" max="520" width="7.83203125" style="92" customWidth="1"/>
    <col min="521" max="522" width="6.83203125" style="92" customWidth="1"/>
    <col min="523" max="523" width="7.83203125" style="92" customWidth="1"/>
    <col min="524" max="768" width="9.33203125" style="92"/>
    <col min="769" max="769" width="2.83203125" style="92" customWidth="1"/>
    <col min="770" max="770" width="32.83203125" style="92" customWidth="1"/>
    <col min="771" max="775" width="5.83203125" style="92" customWidth="1"/>
    <col min="776" max="776" width="7.83203125" style="92" customWidth="1"/>
    <col min="777" max="778" width="6.83203125" style="92" customWidth="1"/>
    <col min="779" max="779" width="7.83203125" style="92" customWidth="1"/>
    <col min="780" max="1024" width="9.33203125" style="92"/>
    <col min="1025" max="1025" width="2.83203125" style="92" customWidth="1"/>
    <col min="1026" max="1026" width="32.83203125" style="92" customWidth="1"/>
    <col min="1027" max="1031" width="5.83203125" style="92" customWidth="1"/>
    <col min="1032" max="1032" width="7.83203125" style="92" customWidth="1"/>
    <col min="1033" max="1034" width="6.83203125" style="92" customWidth="1"/>
    <col min="1035" max="1035" width="7.83203125" style="92" customWidth="1"/>
    <col min="1036" max="1280" width="9.33203125" style="92"/>
    <col min="1281" max="1281" width="2.83203125" style="92" customWidth="1"/>
    <col min="1282" max="1282" width="32.83203125" style="92" customWidth="1"/>
    <col min="1283" max="1287" width="5.83203125" style="92" customWidth="1"/>
    <col min="1288" max="1288" width="7.83203125" style="92" customWidth="1"/>
    <col min="1289" max="1290" width="6.83203125" style="92" customWidth="1"/>
    <col min="1291" max="1291" width="7.83203125" style="92" customWidth="1"/>
    <col min="1292" max="1536" width="9.33203125" style="92"/>
    <col min="1537" max="1537" width="2.83203125" style="92" customWidth="1"/>
    <col min="1538" max="1538" width="32.83203125" style="92" customWidth="1"/>
    <col min="1539" max="1543" width="5.83203125" style="92" customWidth="1"/>
    <col min="1544" max="1544" width="7.83203125" style="92" customWidth="1"/>
    <col min="1545" max="1546" width="6.83203125" style="92" customWidth="1"/>
    <col min="1547" max="1547" width="7.83203125" style="92" customWidth="1"/>
    <col min="1548" max="1792" width="9.33203125" style="92"/>
    <col min="1793" max="1793" width="2.83203125" style="92" customWidth="1"/>
    <col min="1794" max="1794" width="32.83203125" style="92" customWidth="1"/>
    <col min="1795" max="1799" width="5.83203125" style="92" customWidth="1"/>
    <col min="1800" max="1800" width="7.83203125" style="92" customWidth="1"/>
    <col min="1801" max="1802" width="6.83203125" style="92" customWidth="1"/>
    <col min="1803" max="1803" width="7.83203125" style="92" customWidth="1"/>
    <col min="1804" max="2048" width="9.33203125" style="92"/>
    <col min="2049" max="2049" width="2.83203125" style="92" customWidth="1"/>
    <col min="2050" max="2050" width="32.83203125" style="92" customWidth="1"/>
    <col min="2051" max="2055" width="5.83203125" style="92" customWidth="1"/>
    <col min="2056" max="2056" width="7.83203125" style="92" customWidth="1"/>
    <col min="2057" max="2058" width="6.83203125" style="92" customWidth="1"/>
    <col min="2059" max="2059" width="7.83203125" style="92" customWidth="1"/>
    <col min="2060" max="2304" width="9.33203125" style="92"/>
    <col min="2305" max="2305" width="2.83203125" style="92" customWidth="1"/>
    <col min="2306" max="2306" width="32.83203125" style="92" customWidth="1"/>
    <col min="2307" max="2311" width="5.83203125" style="92" customWidth="1"/>
    <col min="2312" max="2312" width="7.83203125" style="92" customWidth="1"/>
    <col min="2313" max="2314" width="6.83203125" style="92" customWidth="1"/>
    <col min="2315" max="2315" width="7.83203125" style="92" customWidth="1"/>
    <col min="2316" max="2560" width="9.33203125" style="92"/>
    <col min="2561" max="2561" width="2.83203125" style="92" customWidth="1"/>
    <col min="2562" max="2562" width="32.83203125" style="92" customWidth="1"/>
    <col min="2563" max="2567" width="5.83203125" style="92" customWidth="1"/>
    <col min="2568" max="2568" width="7.83203125" style="92" customWidth="1"/>
    <col min="2569" max="2570" width="6.83203125" style="92" customWidth="1"/>
    <col min="2571" max="2571" width="7.83203125" style="92" customWidth="1"/>
    <col min="2572" max="2816" width="9.33203125" style="92"/>
    <col min="2817" max="2817" width="2.83203125" style="92" customWidth="1"/>
    <col min="2818" max="2818" width="32.83203125" style="92" customWidth="1"/>
    <col min="2819" max="2823" width="5.83203125" style="92" customWidth="1"/>
    <col min="2824" max="2824" width="7.83203125" style="92" customWidth="1"/>
    <col min="2825" max="2826" width="6.83203125" style="92" customWidth="1"/>
    <col min="2827" max="2827" width="7.83203125" style="92" customWidth="1"/>
    <col min="2828" max="3072" width="9.33203125" style="92"/>
    <col min="3073" max="3073" width="2.83203125" style="92" customWidth="1"/>
    <col min="3074" max="3074" width="32.83203125" style="92" customWidth="1"/>
    <col min="3075" max="3079" width="5.83203125" style="92" customWidth="1"/>
    <col min="3080" max="3080" width="7.83203125" style="92" customWidth="1"/>
    <col min="3081" max="3082" width="6.83203125" style="92" customWidth="1"/>
    <col min="3083" max="3083" width="7.83203125" style="92" customWidth="1"/>
    <col min="3084" max="3328" width="9.33203125" style="92"/>
    <col min="3329" max="3329" width="2.83203125" style="92" customWidth="1"/>
    <col min="3330" max="3330" width="32.83203125" style="92" customWidth="1"/>
    <col min="3331" max="3335" width="5.83203125" style="92" customWidth="1"/>
    <col min="3336" max="3336" width="7.83203125" style="92" customWidth="1"/>
    <col min="3337" max="3338" width="6.83203125" style="92" customWidth="1"/>
    <col min="3339" max="3339" width="7.83203125" style="92" customWidth="1"/>
    <col min="3340" max="3584" width="9.33203125" style="92"/>
    <col min="3585" max="3585" width="2.83203125" style="92" customWidth="1"/>
    <col min="3586" max="3586" width="32.83203125" style="92" customWidth="1"/>
    <col min="3587" max="3591" width="5.83203125" style="92" customWidth="1"/>
    <col min="3592" max="3592" width="7.83203125" style="92" customWidth="1"/>
    <col min="3593" max="3594" width="6.83203125" style="92" customWidth="1"/>
    <col min="3595" max="3595" width="7.83203125" style="92" customWidth="1"/>
    <col min="3596" max="3840" width="9.33203125" style="92"/>
    <col min="3841" max="3841" width="2.83203125" style="92" customWidth="1"/>
    <col min="3842" max="3842" width="32.83203125" style="92" customWidth="1"/>
    <col min="3843" max="3847" width="5.83203125" style="92" customWidth="1"/>
    <col min="3848" max="3848" width="7.83203125" style="92" customWidth="1"/>
    <col min="3849" max="3850" width="6.83203125" style="92" customWidth="1"/>
    <col min="3851" max="3851" width="7.83203125" style="92" customWidth="1"/>
    <col min="3852" max="4096" width="9.33203125" style="92"/>
    <col min="4097" max="4097" width="2.83203125" style="92" customWidth="1"/>
    <col min="4098" max="4098" width="32.83203125" style="92" customWidth="1"/>
    <col min="4099" max="4103" width="5.83203125" style="92" customWidth="1"/>
    <col min="4104" max="4104" width="7.83203125" style="92" customWidth="1"/>
    <col min="4105" max="4106" width="6.83203125" style="92" customWidth="1"/>
    <col min="4107" max="4107" width="7.83203125" style="92" customWidth="1"/>
    <col min="4108" max="4352" width="9.33203125" style="92"/>
    <col min="4353" max="4353" width="2.83203125" style="92" customWidth="1"/>
    <col min="4354" max="4354" width="32.83203125" style="92" customWidth="1"/>
    <col min="4355" max="4359" width="5.83203125" style="92" customWidth="1"/>
    <col min="4360" max="4360" width="7.83203125" style="92" customWidth="1"/>
    <col min="4361" max="4362" width="6.83203125" style="92" customWidth="1"/>
    <col min="4363" max="4363" width="7.83203125" style="92" customWidth="1"/>
    <col min="4364" max="4608" width="9.33203125" style="92"/>
    <col min="4609" max="4609" width="2.83203125" style="92" customWidth="1"/>
    <col min="4610" max="4610" width="32.83203125" style="92" customWidth="1"/>
    <col min="4611" max="4615" width="5.83203125" style="92" customWidth="1"/>
    <col min="4616" max="4616" width="7.83203125" style="92" customWidth="1"/>
    <col min="4617" max="4618" width="6.83203125" style="92" customWidth="1"/>
    <col min="4619" max="4619" width="7.83203125" style="92" customWidth="1"/>
    <col min="4620" max="4864" width="9.33203125" style="92"/>
    <col min="4865" max="4865" width="2.83203125" style="92" customWidth="1"/>
    <col min="4866" max="4866" width="32.83203125" style="92" customWidth="1"/>
    <col min="4867" max="4871" width="5.83203125" style="92" customWidth="1"/>
    <col min="4872" max="4872" width="7.83203125" style="92" customWidth="1"/>
    <col min="4873" max="4874" width="6.83203125" style="92" customWidth="1"/>
    <col min="4875" max="4875" width="7.83203125" style="92" customWidth="1"/>
    <col min="4876" max="5120" width="9.33203125" style="92"/>
    <col min="5121" max="5121" width="2.83203125" style="92" customWidth="1"/>
    <col min="5122" max="5122" width="32.83203125" style="92" customWidth="1"/>
    <col min="5123" max="5127" width="5.83203125" style="92" customWidth="1"/>
    <col min="5128" max="5128" width="7.83203125" style="92" customWidth="1"/>
    <col min="5129" max="5130" width="6.83203125" style="92" customWidth="1"/>
    <col min="5131" max="5131" width="7.83203125" style="92" customWidth="1"/>
    <col min="5132" max="5376" width="9.33203125" style="92"/>
    <col min="5377" max="5377" width="2.83203125" style="92" customWidth="1"/>
    <col min="5378" max="5378" width="32.83203125" style="92" customWidth="1"/>
    <col min="5379" max="5383" width="5.83203125" style="92" customWidth="1"/>
    <col min="5384" max="5384" width="7.83203125" style="92" customWidth="1"/>
    <col min="5385" max="5386" width="6.83203125" style="92" customWidth="1"/>
    <col min="5387" max="5387" width="7.83203125" style="92" customWidth="1"/>
    <col min="5388" max="5632" width="9.33203125" style="92"/>
    <col min="5633" max="5633" width="2.83203125" style="92" customWidth="1"/>
    <col min="5634" max="5634" width="32.83203125" style="92" customWidth="1"/>
    <col min="5635" max="5639" width="5.83203125" style="92" customWidth="1"/>
    <col min="5640" max="5640" width="7.83203125" style="92" customWidth="1"/>
    <col min="5641" max="5642" width="6.83203125" style="92" customWidth="1"/>
    <col min="5643" max="5643" width="7.83203125" style="92" customWidth="1"/>
    <col min="5644" max="5888" width="9.33203125" style="92"/>
    <col min="5889" max="5889" width="2.83203125" style="92" customWidth="1"/>
    <col min="5890" max="5890" width="32.83203125" style="92" customWidth="1"/>
    <col min="5891" max="5895" width="5.83203125" style="92" customWidth="1"/>
    <col min="5896" max="5896" width="7.83203125" style="92" customWidth="1"/>
    <col min="5897" max="5898" width="6.83203125" style="92" customWidth="1"/>
    <col min="5899" max="5899" width="7.83203125" style="92" customWidth="1"/>
    <col min="5900" max="6144" width="9.33203125" style="92"/>
    <col min="6145" max="6145" width="2.83203125" style="92" customWidth="1"/>
    <col min="6146" max="6146" width="32.83203125" style="92" customWidth="1"/>
    <col min="6147" max="6151" width="5.83203125" style="92" customWidth="1"/>
    <col min="6152" max="6152" width="7.83203125" style="92" customWidth="1"/>
    <col min="6153" max="6154" width="6.83203125" style="92" customWidth="1"/>
    <col min="6155" max="6155" width="7.83203125" style="92" customWidth="1"/>
    <col min="6156" max="6400" width="9.33203125" style="92"/>
    <col min="6401" max="6401" width="2.83203125" style="92" customWidth="1"/>
    <col min="6402" max="6402" width="32.83203125" style="92" customWidth="1"/>
    <col min="6403" max="6407" width="5.83203125" style="92" customWidth="1"/>
    <col min="6408" max="6408" width="7.83203125" style="92" customWidth="1"/>
    <col min="6409" max="6410" width="6.83203125" style="92" customWidth="1"/>
    <col min="6411" max="6411" width="7.83203125" style="92" customWidth="1"/>
    <col min="6412" max="6656" width="9.33203125" style="92"/>
    <col min="6657" max="6657" width="2.83203125" style="92" customWidth="1"/>
    <col min="6658" max="6658" width="32.83203125" style="92" customWidth="1"/>
    <col min="6659" max="6663" width="5.83203125" style="92" customWidth="1"/>
    <col min="6664" max="6664" width="7.83203125" style="92" customWidth="1"/>
    <col min="6665" max="6666" width="6.83203125" style="92" customWidth="1"/>
    <col min="6667" max="6667" width="7.83203125" style="92" customWidth="1"/>
    <col min="6668" max="6912" width="9.33203125" style="92"/>
    <col min="6913" max="6913" width="2.83203125" style="92" customWidth="1"/>
    <col min="6914" max="6914" width="32.83203125" style="92" customWidth="1"/>
    <col min="6915" max="6919" width="5.83203125" style="92" customWidth="1"/>
    <col min="6920" max="6920" width="7.83203125" style="92" customWidth="1"/>
    <col min="6921" max="6922" width="6.83203125" style="92" customWidth="1"/>
    <col min="6923" max="6923" width="7.83203125" style="92" customWidth="1"/>
    <col min="6924" max="7168" width="9.33203125" style="92"/>
    <col min="7169" max="7169" width="2.83203125" style="92" customWidth="1"/>
    <col min="7170" max="7170" width="32.83203125" style="92" customWidth="1"/>
    <col min="7171" max="7175" width="5.83203125" style="92" customWidth="1"/>
    <col min="7176" max="7176" width="7.83203125" style="92" customWidth="1"/>
    <col min="7177" max="7178" width="6.83203125" style="92" customWidth="1"/>
    <col min="7179" max="7179" width="7.83203125" style="92" customWidth="1"/>
    <col min="7180" max="7424" width="9.33203125" style="92"/>
    <col min="7425" max="7425" width="2.83203125" style="92" customWidth="1"/>
    <col min="7426" max="7426" width="32.83203125" style="92" customWidth="1"/>
    <col min="7427" max="7431" width="5.83203125" style="92" customWidth="1"/>
    <col min="7432" max="7432" width="7.83203125" style="92" customWidth="1"/>
    <col min="7433" max="7434" width="6.83203125" style="92" customWidth="1"/>
    <col min="7435" max="7435" width="7.83203125" style="92" customWidth="1"/>
    <col min="7436" max="7680" width="9.33203125" style="92"/>
    <col min="7681" max="7681" width="2.83203125" style="92" customWidth="1"/>
    <col min="7682" max="7682" width="32.83203125" style="92" customWidth="1"/>
    <col min="7683" max="7687" width="5.83203125" style="92" customWidth="1"/>
    <col min="7688" max="7688" width="7.83203125" style="92" customWidth="1"/>
    <col min="7689" max="7690" width="6.83203125" style="92" customWidth="1"/>
    <col min="7691" max="7691" width="7.83203125" style="92" customWidth="1"/>
    <col min="7692" max="7936" width="9.33203125" style="92"/>
    <col min="7937" max="7937" width="2.83203125" style="92" customWidth="1"/>
    <col min="7938" max="7938" width="32.83203125" style="92" customWidth="1"/>
    <col min="7939" max="7943" width="5.83203125" style="92" customWidth="1"/>
    <col min="7944" max="7944" width="7.83203125" style="92" customWidth="1"/>
    <col min="7945" max="7946" width="6.83203125" style="92" customWidth="1"/>
    <col min="7947" max="7947" width="7.83203125" style="92" customWidth="1"/>
    <col min="7948" max="8192" width="9.33203125" style="92"/>
    <col min="8193" max="8193" width="2.83203125" style="92" customWidth="1"/>
    <col min="8194" max="8194" width="32.83203125" style="92" customWidth="1"/>
    <col min="8195" max="8199" width="5.83203125" style="92" customWidth="1"/>
    <col min="8200" max="8200" width="7.83203125" style="92" customWidth="1"/>
    <col min="8201" max="8202" width="6.83203125" style="92" customWidth="1"/>
    <col min="8203" max="8203" width="7.83203125" style="92" customWidth="1"/>
    <col min="8204" max="8448" width="9.33203125" style="92"/>
    <col min="8449" max="8449" width="2.83203125" style="92" customWidth="1"/>
    <col min="8450" max="8450" width="32.83203125" style="92" customWidth="1"/>
    <col min="8451" max="8455" width="5.83203125" style="92" customWidth="1"/>
    <col min="8456" max="8456" width="7.83203125" style="92" customWidth="1"/>
    <col min="8457" max="8458" width="6.83203125" style="92" customWidth="1"/>
    <col min="8459" max="8459" width="7.83203125" style="92" customWidth="1"/>
    <col min="8460" max="8704" width="9.33203125" style="92"/>
    <col min="8705" max="8705" width="2.83203125" style="92" customWidth="1"/>
    <col min="8706" max="8706" width="32.83203125" style="92" customWidth="1"/>
    <col min="8707" max="8711" width="5.83203125" style="92" customWidth="1"/>
    <col min="8712" max="8712" width="7.83203125" style="92" customWidth="1"/>
    <col min="8713" max="8714" width="6.83203125" style="92" customWidth="1"/>
    <col min="8715" max="8715" width="7.83203125" style="92" customWidth="1"/>
    <col min="8716" max="8960" width="9.33203125" style="92"/>
    <col min="8961" max="8961" width="2.83203125" style="92" customWidth="1"/>
    <col min="8962" max="8962" width="32.83203125" style="92" customWidth="1"/>
    <col min="8963" max="8967" width="5.83203125" style="92" customWidth="1"/>
    <col min="8968" max="8968" width="7.83203125" style="92" customWidth="1"/>
    <col min="8969" max="8970" width="6.83203125" style="92" customWidth="1"/>
    <col min="8971" max="8971" width="7.83203125" style="92" customWidth="1"/>
    <col min="8972" max="9216" width="9.33203125" style="92"/>
    <col min="9217" max="9217" width="2.83203125" style="92" customWidth="1"/>
    <col min="9218" max="9218" width="32.83203125" style="92" customWidth="1"/>
    <col min="9219" max="9223" width="5.83203125" style="92" customWidth="1"/>
    <col min="9224" max="9224" width="7.83203125" style="92" customWidth="1"/>
    <col min="9225" max="9226" width="6.83203125" style="92" customWidth="1"/>
    <col min="9227" max="9227" width="7.83203125" style="92" customWidth="1"/>
    <col min="9228" max="9472" width="9.33203125" style="92"/>
    <col min="9473" max="9473" width="2.83203125" style="92" customWidth="1"/>
    <col min="9474" max="9474" width="32.83203125" style="92" customWidth="1"/>
    <col min="9475" max="9479" width="5.83203125" style="92" customWidth="1"/>
    <col min="9480" max="9480" width="7.83203125" style="92" customWidth="1"/>
    <col min="9481" max="9482" width="6.83203125" style="92" customWidth="1"/>
    <col min="9483" max="9483" width="7.83203125" style="92" customWidth="1"/>
    <col min="9484" max="9728" width="9.33203125" style="92"/>
    <col min="9729" max="9729" width="2.83203125" style="92" customWidth="1"/>
    <col min="9730" max="9730" width="32.83203125" style="92" customWidth="1"/>
    <col min="9731" max="9735" width="5.83203125" style="92" customWidth="1"/>
    <col min="9736" max="9736" width="7.83203125" style="92" customWidth="1"/>
    <col min="9737" max="9738" width="6.83203125" style="92" customWidth="1"/>
    <col min="9739" max="9739" width="7.83203125" style="92" customWidth="1"/>
    <col min="9740" max="9984" width="9.33203125" style="92"/>
    <col min="9985" max="9985" width="2.83203125" style="92" customWidth="1"/>
    <col min="9986" max="9986" width="32.83203125" style="92" customWidth="1"/>
    <col min="9987" max="9991" width="5.83203125" style="92" customWidth="1"/>
    <col min="9992" max="9992" width="7.83203125" style="92" customWidth="1"/>
    <col min="9993" max="9994" width="6.83203125" style="92" customWidth="1"/>
    <col min="9995" max="9995" width="7.83203125" style="92" customWidth="1"/>
    <col min="9996" max="10240" width="9.33203125" style="92"/>
    <col min="10241" max="10241" width="2.83203125" style="92" customWidth="1"/>
    <col min="10242" max="10242" width="32.83203125" style="92" customWidth="1"/>
    <col min="10243" max="10247" width="5.83203125" style="92" customWidth="1"/>
    <col min="10248" max="10248" width="7.83203125" style="92" customWidth="1"/>
    <col min="10249" max="10250" width="6.83203125" style="92" customWidth="1"/>
    <col min="10251" max="10251" width="7.83203125" style="92" customWidth="1"/>
    <col min="10252" max="10496" width="9.33203125" style="92"/>
    <col min="10497" max="10497" width="2.83203125" style="92" customWidth="1"/>
    <col min="10498" max="10498" width="32.83203125" style="92" customWidth="1"/>
    <col min="10499" max="10503" width="5.83203125" style="92" customWidth="1"/>
    <col min="10504" max="10504" width="7.83203125" style="92" customWidth="1"/>
    <col min="10505" max="10506" width="6.83203125" style="92" customWidth="1"/>
    <col min="10507" max="10507" width="7.83203125" style="92" customWidth="1"/>
    <col min="10508" max="10752" width="9.33203125" style="92"/>
    <col min="10753" max="10753" width="2.83203125" style="92" customWidth="1"/>
    <col min="10754" max="10754" width="32.83203125" style="92" customWidth="1"/>
    <col min="10755" max="10759" width="5.83203125" style="92" customWidth="1"/>
    <col min="10760" max="10760" width="7.83203125" style="92" customWidth="1"/>
    <col min="10761" max="10762" width="6.83203125" style="92" customWidth="1"/>
    <col min="10763" max="10763" width="7.83203125" style="92" customWidth="1"/>
    <col min="10764" max="11008" width="9.33203125" style="92"/>
    <col min="11009" max="11009" width="2.83203125" style="92" customWidth="1"/>
    <col min="11010" max="11010" width="32.83203125" style="92" customWidth="1"/>
    <col min="11011" max="11015" width="5.83203125" style="92" customWidth="1"/>
    <col min="11016" max="11016" width="7.83203125" style="92" customWidth="1"/>
    <col min="11017" max="11018" width="6.83203125" style="92" customWidth="1"/>
    <col min="11019" max="11019" width="7.83203125" style="92" customWidth="1"/>
    <col min="11020" max="11264" width="9.33203125" style="92"/>
    <col min="11265" max="11265" width="2.83203125" style="92" customWidth="1"/>
    <col min="11266" max="11266" width="32.83203125" style="92" customWidth="1"/>
    <col min="11267" max="11271" width="5.83203125" style="92" customWidth="1"/>
    <col min="11272" max="11272" width="7.83203125" style="92" customWidth="1"/>
    <col min="11273" max="11274" width="6.83203125" style="92" customWidth="1"/>
    <col min="11275" max="11275" width="7.83203125" style="92" customWidth="1"/>
    <col min="11276" max="11520" width="9.33203125" style="92"/>
    <col min="11521" max="11521" width="2.83203125" style="92" customWidth="1"/>
    <col min="11522" max="11522" width="32.83203125" style="92" customWidth="1"/>
    <col min="11523" max="11527" width="5.83203125" style="92" customWidth="1"/>
    <col min="11528" max="11528" width="7.83203125" style="92" customWidth="1"/>
    <col min="11529" max="11530" width="6.83203125" style="92" customWidth="1"/>
    <col min="11531" max="11531" width="7.83203125" style="92" customWidth="1"/>
    <col min="11532" max="11776" width="9.33203125" style="92"/>
    <col min="11777" max="11777" width="2.83203125" style="92" customWidth="1"/>
    <col min="11778" max="11778" width="32.83203125" style="92" customWidth="1"/>
    <col min="11779" max="11783" width="5.83203125" style="92" customWidth="1"/>
    <col min="11784" max="11784" width="7.83203125" style="92" customWidth="1"/>
    <col min="11785" max="11786" width="6.83203125" style="92" customWidth="1"/>
    <col min="11787" max="11787" width="7.83203125" style="92" customWidth="1"/>
    <col min="11788" max="12032" width="9.33203125" style="92"/>
    <col min="12033" max="12033" width="2.83203125" style="92" customWidth="1"/>
    <col min="12034" max="12034" width="32.83203125" style="92" customWidth="1"/>
    <col min="12035" max="12039" width="5.83203125" style="92" customWidth="1"/>
    <col min="12040" max="12040" width="7.83203125" style="92" customWidth="1"/>
    <col min="12041" max="12042" width="6.83203125" style="92" customWidth="1"/>
    <col min="12043" max="12043" width="7.83203125" style="92" customWidth="1"/>
    <col min="12044" max="12288" width="9.33203125" style="92"/>
    <col min="12289" max="12289" width="2.83203125" style="92" customWidth="1"/>
    <col min="12290" max="12290" width="32.83203125" style="92" customWidth="1"/>
    <col min="12291" max="12295" width="5.83203125" style="92" customWidth="1"/>
    <col min="12296" max="12296" width="7.83203125" style="92" customWidth="1"/>
    <col min="12297" max="12298" width="6.83203125" style="92" customWidth="1"/>
    <col min="12299" max="12299" width="7.83203125" style="92" customWidth="1"/>
    <col min="12300" max="12544" width="9.33203125" style="92"/>
    <col min="12545" max="12545" width="2.83203125" style="92" customWidth="1"/>
    <col min="12546" max="12546" width="32.83203125" style="92" customWidth="1"/>
    <col min="12547" max="12551" width="5.83203125" style="92" customWidth="1"/>
    <col min="12552" max="12552" width="7.83203125" style="92" customWidth="1"/>
    <col min="12553" max="12554" width="6.83203125" style="92" customWidth="1"/>
    <col min="12555" max="12555" width="7.83203125" style="92" customWidth="1"/>
    <col min="12556" max="12800" width="9.33203125" style="92"/>
    <col min="12801" max="12801" width="2.83203125" style="92" customWidth="1"/>
    <col min="12802" max="12802" width="32.83203125" style="92" customWidth="1"/>
    <col min="12803" max="12807" width="5.83203125" style="92" customWidth="1"/>
    <col min="12808" max="12808" width="7.83203125" style="92" customWidth="1"/>
    <col min="12809" max="12810" width="6.83203125" style="92" customWidth="1"/>
    <col min="12811" max="12811" width="7.83203125" style="92" customWidth="1"/>
    <col min="12812" max="13056" width="9.33203125" style="92"/>
    <col min="13057" max="13057" width="2.83203125" style="92" customWidth="1"/>
    <col min="13058" max="13058" width="32.83203125" style="92" customWidth="1"/>
    <col min="13059" max="13063" width="5.83203125" style="92" customWidth="1"/>
    <col min="13064" max="13064" width="7.83203125" style="92" customWidth="1"/>
    <col min="13065" max="13066" width="6.83203125" style="92" customWidth="1"/>
    <col min="13067" max="13067" width="7.83203125" style="92" customWidth="1"/>
    <col min="13068" max="13312" width="9.33203125" style="92"/>
    <col min="13313" max="13313" width="2.83203125" style="92" customWidth="1"/>
    <col min="13314" max="13314" width="32.83203125" style="92" customWidth="1"/>
    <col min="13315" max="13319" width="5.83203125" style="92" customWidth="1"/>
    <col min="13320" max="13320" width="7.83203125" style="92" customWidth="1"/>
    <col min="13321" max="13322" width="6.83203125" style="92" customWidth="1"/>
    <col min="13323" max="13323" width="7.83203125" style="92" customWidth="1"/>
    <col min="13324" max="13568" width="9.33203125" style="92"/>
    <col min="13569" max="13569" width="2.83203125" style="92" customWidth="1"/>
    <col min="13570" max="13570" width="32.83203125" style="92" customWidth="1"/>
    <col min="13571" max="13575" width="5.83203125" style="92" customWidth="1"/>
    <col min="13576" max="13576" width="7.83203125" style="92" customWidth="1"/>
    <col min="13577" max="13578" width="6.83203125" style="92" customWidth="1"/>
    <col min="13579" max="13579" width="7.83203125" style="92" customWidth="1"/>
    <col min="13580" max="13824" width="9.33203125" style="92"/>
    <col min="13825" max="13825" width="2.83203125" style="92" customWidth="1"/>
    <col min="13826" max="13826" width="32.83203125" style="92" customWidth="1"/>
    <col min="13827" max="13831" width="5.83203125" style="92" customWidth="1"/>
    <col min="13832" max="13832" width="7.83203125" style="92" customWidth="1"/>
    <col min="13833" max="13834" width="6.83203125" style="92" customWidth="1"/>
    <col min="13835" max="13835" width="7.83203125" style="92" customWidth="1"/>
    <col min="13836" max="14080" width="9.33203125" style="92"/>
    <col min="14081" max="14081" width="2.83203125" style="92" customWidth="1"/>
    <col min="14082" max="14082" width="32.83203125" style="92" customWidth="1"/>
    <col min="14083" max="14087" width="5.83203125" style="92" customWidth="1"/>
    <col min="14088" max="14088" width="7.83203125" style="92" customWidth="1"/>
    <col min="14089" max="14090" width="6.83203125" style="92" customWidth="1"/>
    <col min="14091" max="14091" width="7.83203125" style="92" customWidth="1"/>
    <col min="14092" max="14336" width="9.33203125" style="92"/>
    <col min="14337" max="14337" width="2.83203125" style="92" customWidth="1"/>
    <col min="14338" max="14338" width="32.83203125" style="92" customWidth="1"/>
    <col min="14339" max="14343" width="5.83203125" style="92" customWidth="1"/>
    <col min="14344" max="14344" width="7.83203125" style="92" customWidth="1"/>
    <col min="14345" max="14346" width="6.83203125" style="92" customWidth="1"/>
    <col min="14347" max="14347" width="7.83203125" style="92" customWidth="1"/>
    <col min="14348" max="14592" width="9.33203125" style="92"/>
    <col min="14593" max="14593" width="2.83203125" style="92" customWidth="1"/>
    <col min="14594" max="14594" width="32.83203125" style="92" customWidth="1"/>
    <col min="14595" max="14599" width="5.83203125" style="92" customWidth="1"/>
    <col min="14600" max="14600" width="7.83203125" style="92" customWidth="1"/>
    <col min="14601" max="14602" width="6.83203125" style="92" customWidth="1"/>
    <col min="14603" max="14603" width="7.83203125" style="92" customWidth="1"/>
    <col min="14604" max="14848" width="9.33203125" style="92"/>
    <col min="14849" max="14849" width="2.83203125" style="92" customWidth="1"/>
    <col min="14850" max="14850" width="32.83203125" style="92" customWidth="1"/>
    <col min="14851" max="14855" width="5.83203125" style="92" customWidth="1"/>
    <col min="14856" max="14856" width="7.83203125" style="92" customWidth="1"/>
    <col min="14857" max="14858" width="6.83203125" style="92" customWidth="1"/>
    <col min="14859" max="14859" width="7.83203125" style="92" customWidth="1"/>
    <col min="14860" max="15104" width="9.33203125" style="92"/>
    <col min="15105" max="15105" width="2.83203125" style="92" customWidth="1"/>
    <col min="15106" max="15106" width="32.83203125" style="92" customWidth="1"/>
    <col min="15107" max="15111" width="5.83203125" style="92" customWidth="1"/>
    <col min="15112" max="15112" width="7.83203125" style="92" customWidth="1"/>
    <col min="15113" max="15114" width="6.83203125" style="92" customWidth="1"/>
    <col min="15115" max="15115" width="7.83203125" style="92" customWidth="1"/>
    <col min="15116" max="15360" width="9.33203125" style="92"/>
    <col min="15361" max="15361" width="2.83203125" style="92" customWidth="1"/>
    <col min="15362" max="15362" width="32.83203125" style="92" customWidth="1"/>
    <col min="15363" max="15367" width="5.83203125" style="92" customWidth="1"/>
    <col min="15368" max="15368" width="7.83203125" style="92" customWidth="1"/>
    <col min="15369" max="15370" width="6.83203125" style="92" customWidth="1"/>
    <col min="15371" max="15371" width="7.83203125" style="92" customWidth="1"/>
    <col min="15372" max="15616" width="9.33203125" style="92"/>
    <col min="15617" max="15617" width="2.83203125" style="92" customWidth="1"/>
    <col min="15618" max="15618" width="32.83203125" style="92" customWidth="1"/>
    <col min="15619" max="15623" width="5.83203125" style="92" customWidth="1"/>
    <col min="15624" max="15624" width="7.83203125" style="92" customWidth="1"/>
    <col min="15625" max="15626" width="6.83203125" style="92" customWidth="1"/>
    <col min="15627" max="15627" width="7.83203125" style="92" customWidth="1"/>
    <col min="15628" max="15872" width="9.33203125" style="92"/>
    <col min="15873" max="15873" width="2.83203125" style="92" customWidth="1"/>
    <col min="15874" max="15874" width="32.83203125" style="92" customWidth="1"/>
    <col min="15875" max="15879" width="5.83203125" style="92" customWidth="1"/>
    <col min="15880" max="15880" width="7.83203125" style="92" customWidth="1"/>
    <col min="15881" max="15882" width="6.83203125" style="92" customWidth="1"/>
    <col min="15883" max="15883" width="7.83203125" style="92" customWidth="1"/>
    <col min="15884" max="16128" width="9.33203125" style="92"/>
    <col min="16129" max="16129" width="2.83203125" style="92" customWidth="1"/>
    <col min="16130" max="16130" width="32.83203125" style="92" customWidth="1"/>
    <col min="16131" max="16135" width="5.83203125" style="92" customWidth="1"/>
    <col min="16136" max="16136" width="7.83203125" style="92" customWidth="1"/>
    <col min="16137" max="16138" width="6.83203125" style="92" customWidth="1"/>
    <col min="16139" max="16139" width="7.83203125" style="92" customWidth="1"/>
    <col min="16140" max="16384" width="9.33203125" style="92"/>
  </cols>
  <sheetData>
    <row r="1" spans="1:11" s="72" customFormat="1" ht="18" customHeight="1">
      <c r="A1" s="1216" t="s">
        <v>99</v>
      </c>
      <c r="B1" s="1216"/>
      <c r="C1" s="1216"/>
      <c r="D1" s="1216"/>
      <c r="E1" s="1216"/>
      <c r="F1" s="1216"/>
      <c r="G1" s="1216"/>
      <c r="H1" s="1216"/>
      <c r="I1" s="1216"/>
      <c r="J1" s="1216"/>
      <c r="K1" s="1216"/>
    </row>
    <row r="2" spans="1:11" s="72" customFormat="1" ht="24.95" customHeight="1">
      <c r="A2" s="1217" t="s">
        <v>1</v>
      </c>
      <c r="B2" s="1219" t="s">
        <v>100</v>
      </c>
      <c r="C2" s="1221" t="s">
        <v>101</v>
      </c>
      <c r="D2" s="1222"/>
      <c r="E2" s="1222"/>
      <c r="F2" s="1222"/>
      <c r="G2" s="1222"/>
      <c r="H2" s="1222"/>
      <c r="I2" s="1222"/>
      <c r="J2" s="1222"/>
      <c r="K2" s="1223" t="s">
        <v>102</v>
      </c>
    </row>
    <row r="3" spans="1:11" s="76" customFormat="1" ht="24.95" customHeight="1">
      <c r="A3" s="1218"/>
      <c r="B3" s="1220"/>
      <c r="C3" s="73" t="s">
        <v>103</v>
      </c>
      <c r="D3" s="74" t="s">
        <v>104</v>
      </c>
      <c r="E3" s="74" t="s">
        <v>105</v>
      </c>
      <c r="F3" s="74" t="s">
        <v>106</v>
      </c>
      <c r="G3" s="74" t="s">
        <v>107</v>
      </c>
      <c r="H3" s="74" t="s">
        <v>108</v>
      </c>
      <c r="I3" s="74" t="s">
        <v>109</v>
      </c>
      <c r="J3" s="75" t="s">
        <v>110</v>
      </c>
      <c r="K3" s="1223"/>
    </row>
    <row r="4" spans="1:11" s="76" customFormat="1" ht="14.1" customHeight="1">
      <c r="A4" s="77">
        <v>1</v>
      </c>
      <c r="B4" s="77">
        <v>2</v>
      </c>
      <c r="C4" s="78">
        <v>3</v>
      </c>
      <c r="D4" s="77">
        <v>4</v>
      </c>
      <c r="E4" s="78">
        <v>5</v>
      </c>
      <c r="F4" s="77">
        <v>6</v>
      </c>
      <c r="G4" s="78">
        <v>7</v>
      </c>
      <c r="H4" s="77">
        <v>8</v>
      </c>
      <c r="I4" s="78">
        <v>9</v>
      </c>
      <c r="J4" s="77">
        <v>10</v>
      </c>
      <c r="K4" s="78">
        <v>11</v>
      </c>
    </row>
    <row r="5" spans="1:11" s="82" customFormat="1" ht="18.95" customHeight="1">
      <c r="A5" s="1224">
        <v>1</v>
      </c>
      <c r="B5" s="79" t="s">
        <v>111</v>
      </c>
      <c r="C5" s="80" t="s">
        <v>0</v>
      </c>
      <c r="D5" s="80" t="s">
        <v>0</v>
      </c>
      <c r="E5" s="81"/>
      <c r="F5" s="81">
        <v>2</v>
      </c>
      <c r="G5" s="81"/>
      <c r="H5" s="81">
        <v>58</v>
      </c>
      <c r="I5" s="81">
        <v>2</v>
      </c>
      <c r="J5" s="81">
        <v>1</v>
      </c>
      <c r="K5" s="545">
        <f>SUM(E5:J5)</f>
        <v>63</v>
      </c>
    </row>
    <row r="6" spans="1:11" s="82" customFormat="1" ht="18.95" customHeight="1">
      <c r="A6" s="1225"/>
      <c r="B6" s="79" t="s">
        <v>112</v>
      </c>
      <c r="C6" s="80" t="s">
        <v>0</v>
      </c>
      <c r="D6" s="80" t="s">
        <v>0</v>
      </c>
      <c r="E6" s="802"/>
      <c r="F6" s="81"/>
      <c r="G6" s="81"/>
      <c r="H6" s="81">
        <v>6</v>
      </c>
      <c r="I6" s="81"/>
      <c r="J6" s="81"/>
      <c r="K6" s="545">
        <v>6</v>
      </c>
    </row>
    <row r="7" spans="1:11" s="82" customFormat="1" ht="18.95" customHeight="1">
      <c r="A7" s="1225"/>
      <c r="B7" s="79" t="s">
        <v>113</v>
      </c>
      <c r="C7" s="80" t="s">
        <v>0</v>
      </c>
      <c r="D7" s="80" t="s">
        <v>0</v>
      </c>
      <c r="E7" s="80" t="s">
        <v>0</v>
      </c>
      <c r="F7" s="81"/>
      <c r="G7" s="81"/>
      <c r="H7" s="81">
        <v>1</v>
      </c>
      <c r="I7" s="81"/>
      <c r="J7" s="81"/>
      <c r="K7" s="545">
        <v>1</v>
      </c>
    </row>
    <row r="8" spans="1:11" s="82" customFormat="1" ht="18.95" customHeight="1">
      <c r="A8" s="1225"/>
      <c r="B8" s="79" t="s">
        <v>114</v>
      </c>
      <c r="C8" s="80" t="s">
        <v>0</v>
      </c>
      <c r="D8" s="80" t="s">
        <v>0</v>
      </c>
      <c r="E8" s="80" t="s">
        <v>0</v>
      </c>
      <c r="F8" s="81"/>
      <c r="G8" s="81">
        <v>3</v>
      </c>
      <c r="H8" s="81">
        <v>7</v>
      </c>
      <c r="I8" s="81"/>
      <c r="J8" s="81"/>
      <c r="K8" s="545">
        <f>SUM(F8:J8)</f>
        <v>10</v>
      </c>
    </row>
    <row r="9" spans="1:11" s="82" customFormat="1" ht="18.95" customHeight="1">
      <c r="A9" s="1225"/>
      <c r="B9" s="83" t="s">
        <v>115</v>
      </c>
      <c r="C9" s="84" t="s">
        <v>0</v>
      </c>
      <c r="D9" s="84" t="s">
        <v>0</v>
      </c>
      <c r="E9" s="544"/>
      <c r="F9" s="544">
        <f>SUM(F5:F8)</f>
        <v>2</v>
      </c>
      <c r="G9" s="544">
        <v>3</v>
      </c>
      <c r="H9" s="544">
        <f t="shared" ref="H9:I9" si="0">SUM(H5:H8)</f>
        <v>72</v>
      </c>
      <c r="I9" s="544">
        <f t="shared" si="0"/>
        <v>2</v>
      </c>
      <c r="J9" s="544">
        <f>SUM(J5:J8)</f>
        <v>1</v>
      </c>
      <c r="K9" s="544">
        <v>80</v>
      </c>
    </row>
    <row r="10" spans="1:11" s="82" customFormat="1" ht="18.95" customHeight="1">
      <c r="A10" s="85">
        <v>2</v>
      </c>
      <c r="B10" s="79" t="s">
        <v>116</v>
      </c>
      <c r="C10" s="80" t="s">
        <v>0</v>
      </c>
      <c r="D10" s="80" t="s">
        <v>0</v>
      </c>
      <c r="E10" s="80" t="s">
        <v>0</v>
      </c>
      <c r="F10" s="80" t="s">
        <v>0</v>
      </c>
      <c r="G10" s="80" t="s">
        <v>0</v>
      </c>
      <c r="H10" s="86">
        <v>1</v>
      </c>
      <c r="I10" s="86"/>
      <c r="J10" s="86"/>
      <c r="K10" s="545">
        <f>SUM(H10:J10)</f>
        <v>1</v>
      </c>
    </row>
    <row r="11" spans="1:11" s="82" customFormat="1" ht="18.95" customHeight="1">
      <c r="A11" s="85">
        <v>3</v>
      </c>
      <c r="B11" s="79" t="s">
        <v>117</v>
      </c>
      <c r="C11" s="80" t="s">
        <v>0</v>
      </c>
      <c r="D11" s="80" t="s">
        <v>0</v>
      </c>
      <c r="E11" s="80" t="s">
        <v>0</v>
      </c>
      <c r="F11" s="80" t="s">
        <v>0</v>
      </c>
      <c r="G11" s="80" t="s">
        <v>0</v>
      </c>
      <c r="H11" s="86">
        <v>1</v>
      </c>
      <c r="I11" s="86"/>
      <c r="J11" s="86"/>
      <c r="K11" s="545">
        <f t="shared" ref="K11:K13" si="1">SUM(H11:J11)</f>
        <v>1</v>
      </c>
    </row>
    <row r="12" spans="1:11" s="82" customFormat="1" ht="18.95" customHeight="1">
      <c r="A12" s="85">
        <v>4</v>
      </c>
      <c r="B12" s="79" t="s">
        <v>62</v>
      </c>
      <c r="C12" s="80" t="s">
        <v>0</v>
      </c>
      <c r="D12" s="80" t="s">
        <v>0</v>
      </c>
      <c r="E12" s="80" t="s">
        <v>0</v>
      </c>
      <c r="F12" s="80" t="s">
        <v>0</v>
      </c>
      <c r="G12" s="80" t="s">
        <v>0</v>
      </c>
      <c r="H12" s="86">
        <v>1</v>
      </c>
      <c r="I12" s="86"/>
      <c r="J12" s="86"/>
      <c r="K12" s="545">
        <f t="shared" si="1"/>
        <v>1</v>
      </c>
    </row>
    <row r="13" spans="1:11" s="82" customFormat="1" ht="18.95" customHeight="1">
      <c r="A13" s="85">
        <v>5</v>
      </c>
      <c r="B13" s="79" t="s">
        <v>63</v>
      </c>
      <c r="C13" s="80" t="s">
        <v>0</v>
      </c>
      <c r="D13" s="80" t="s">
        <v>0</v>
      </c>
      <c r="E13" s="80" t="s">
        <v>0</v>
      </c>
      <c r="F13" s="80" t="s">
        <v>0</v>
      </c>
      <c r="G13" s="80" t="s">
        <v>0</v>
      </c>
      <c r="H13" s="86">
        <v>1</v>
      </c>
      <c r="I13" s="86"/>
      <c r="J13" s="86"/>
      <c r="K13" s="545">
        <f t="shared" si="1"/>
        <v>1</v>
      </c>
    </row>
    <row r="14" spans="1:11" s="82" customFormat="1" ht="18.95" customHeight="1">
      <c r="A14" s="85">
        <v>6</v>
      </c>
      <c r="B14" s="79" t="s">
        <v>118</v>
      </c>
      <c r="C14" s="80" t="s">
        <v>0</v>
      </c>
      <c r="D14" s="80" t="s">
        <v>0</v>
      </c>
      <c r="E14" s="80" t="s">
        <v>0</v>
      </c>
      <c r="F14" s="80" t="s">
        <v>0</v>
      </c>
      <c r="G14" s="80" t="s">
        <v>0</v>
      </c>
      <c r="H14" s="86"/>
      <c r="I14" s="86"/>
      <c r="J14" s="86"/>
      <c r="K14" s="545">
        <f>SUM(H14:J14)</f>
        <v>0</v>
      </c>
    </row>
    <row r="15" spans="1:11" s="82" customFormat="1" ht="18.95" customHeight="1">
      <c r="A15" s="85">
        <v>7</v>
      </c>
      <c r="B15" s="79" t="s">
        <v>64</v>
      </c>
      <c r="C15" s="80" t="s">
        <v>0</v>
      </c>
      <c r="D15" s="80" t="s">
        <v>0</v>
      </c>
      <c r="E15" s="80" t="s">
        <v>0</v>
      </c>
      <c r="F15" s="80" t="s">
        <v>0</v>
      </c>
      <c r="G15" s="80" t="s">
        <v>0</v>
      </c>
      <c r="H15" s="86"/>
      <c r="I15" s="86"/>
      <c r="J15" s="86"/>
      <c r="K15" s="545">
        <f>SUM(H15:J15)</f>
        <v>0</v>
      </c>
    </row>
    <row r="16" spans="1:11" s="82" customFormat="1" ht="18.95" customHeight="1">
      <c r="A16" s="85">
        <v>8</v>
      </c>
      <c r="B16" s="79" t="s">
        <v>119</v>
      </c>
      <c r="C16" s="80" t="s">
        <v>0</v>
      </c>
      <c r="D16" s="80" t="s">
        <v>0</v>
      </c>
      <c r="E16" s="86"/>
      <c r="F16" s="80" t="s">
        <v>0</v>
      </c>
      <c r="G16" s="86"/>
      <c r="H16" s="86">
        <v>1</v>
      </c>
      <c r="I16" s="86"/>
      <c r="J16" s="86"/>
      <c r="K16" s="545">
        <f>SUM(G16:J16)</f>
        <v>1</v>
      </c>
    </row>
    <row r="17" spans="1:11" s="82" customFormat="1" ht="18.95" customHeight="1">
      <c r="A17" s="85">
        <v>9</v>
      </c>
      <c r="B17" s="79" t="s">
        <v>2283</v>
      </c>
      <c r="C17" s="80" t="s">
        <v>0</v>
      </c>
      <c r="D17" s="80" t="s">
        <v>0</v>
      </c>
      <c r="E17" s="86">
        <v>3</v>
      </c>
      <c r="F17" s="86"/>
      <c r="G17" s="86"/>
      <c r="H17" s="86"/>
      <c r="I17" s="86"/>
      <c r="J17" s="86"/>
      <c r="K17" s="545">
        <v>3</v>
      </c>
    </row>
    <row r="18" spans="1:11" s="82" customFormat="1" ht="18.95" customHeight="1">
      <c r="A18" s="85">
        <v>10</v>
      </c>
      <c r="B18" s="79" t="s">
        <v>65</v>
      </c>
      <c r="C18" s="80" t="s">
        <v>0</v>
      </c>
      <c r="D18" s="80" t="s">
        <v>0</v>
      </c>
      <c r="E18" s="86"/>
      <c r="F18" s="80" t="s">
        <v>0</v>
      </c>
      <c r="G18" s="86"/>
      <c r="H18" s="86">
        <v>1</v>
      </c>
      <c r="I18" s="86"/>
      <c r="J18" s="86"/>
      <c r="K18" s="545">
        <f>SUM(G18:J18)+E18</f>
        <v>1</v>
      </c>
    </row>
    <row r="19" spans="1:11" s="82" customFormat="1" ht="18.95" customHeight="1">
      <c r="A19" s="85">
        <v>11</v>
      </c>
      <c r="B19" s="79" t="s">
        <v>66</v>
      </c>
      <c r="C19" s="80" t="s">
        <v>0</v>
      </c>
      <c r="D19" s="80" t="s">
        <v>0</v>
      </c>
      <c r="E19" s="86"/>
      <c r="F19" s="80" t="s">
        <v>0</v>
      </c>
      <c r="G19" s="86"/>
      <c r="H19" s="86">
        <v>1</v>
      </c>
      <c r="I19" s="86"/>
      <c r="J19" s="86"/>
      <c r="K19" s="545">
        <f>SUM(G19:J19)+E19</f>
        <v>1</v>
      </c>
    </row>
    <row r="20" spans="1:11" s="82" customFormat="1" ht="18.95" customHeight="1">
      <c r="A20" s="85">
        <v>12</v>
      </c>
      <c r="B20" s="79" t="s">
        <v>120</v>
      </c>
      <c r="C20" s="80" t="s">
        <v>0</v>
      </c>
      <c r="D20" s="80" t="s">
        <v>0</v>
      </c>
      <c r="E20" s="86">
        <v>1</v>
      </c>
      <c r="F20" s="80" t="s">
        <v>0</v>
      </c>
      <c r="G20" s="80" t="s">
        <v>0</v>
      </c>
      <c r="H20" s="80" t="s">
        <v>0</v>
      </c>
      <c r="I20" s="80" t="s">
        <v>0</v>
      </c>
      <c r="J20" s="80" t="s">
        <v>0</v>
      </c>
      <c r="K20" s="545">
        <f>E20</f>
        <v>1</v>
      </c>
    </row>
    <row r="21" spans="1:11" s="82" customFormat="1" ht="18.95" customHeight="1">
      <c r="A21" s="85">
        <v>13</v>
      </c>
      <c r="B21" s="79" t="s">
        <v>121</v>
      </c>
      <c r="C21" s="80" t="s">
        <v>0</v>
      </c>
      <c r="D21" s="80" t="s">
        <v>0</v>
      </c>
      <c r="E21" s="86">
        <v>1</v>
      </c>
      <c r="F21" s="80" t="s">
        <v>0</v>
      </c>
      <c r="G21" s="80" t="s">
        <v>0</v>
      </c>
      <c r="H21" s="80" t="s">
        <v>0</v>
      </c>
      <c r="I21" s="80" t="s">
        <v>0</v>
      </c>
      <c r="J21" s="80" t="s">
        <v>0</v>
      </c>
      <c r="K21" s="545">
        <f t="shared" ref="K21:K22" si="2">E21</f>
        <v>1</v>
      </c>
    </row>
    <row r="22" spans="1:11" s="82" customFormat="1" ht="18.95" customHeight="1">
      <c r="A22" s="85">
        <v>14</v>
      </c>
      <c r="B22" s="79" t="s">
        <v>122</v>
      </c>
      <c r="C22" s="80" t="s">
        <v>0</v>
      </c>
      <c r="D22" s="80" t="s">
        <v>0</v>
      </c>
      <c r="E22" s="86"/>
      <c r="F22" s="80" t="s">
        <v>0</v>
      </c>
      <c r="G22" s="80" t="s">
        <v>0</v>
      </c>
      <c r="H22" s="80" t="s">
        <v>0</v>
      </c>
      <c r="I22" s="80" t="s">
        <v>0</v>
      </c>
      <c r="J22" s="80" t="s">
        <v>0</v>
      </c>
      <c r="K22" s="545">
        <f t="shared" si="2"/>
        <v>0</v>
      </c>
    </row>
    <row r="23" spans="1:11" s="82" customFormat="1" ht="18.95" customHeight="1">
      <c r="A23" s="85">
        <v>15</v>
      </c>
      <c r="B23" s="79" t="s">
        <v>123</v>
      </c>
      <c r="C23" s="80" t="s">
        <v>0</v>
      </c>
      <c r="D23" s="80" t="s">
        <v>0</v>
      </c>
      <c r="E23" s="86"/>
      <c r="F23" s="86"/>
      <c r="G23" s="80" t="s">
        <v>0</v>
      </c>
      <c r="H23" s="80" t="s">
        <v>0</v>
      </c>
      <c r="I23" s="80" t="s">
        <v>0</v>
      </c>
      <c r="J23" s="80" t="s">
        <v>0</v>
      </c>
      <c r="K23" s="545">
        <f>SUM(E23:F23)</f>
        <v>0</v>
      </c>
    </row>
    <row r="24" spans="1:11" s="82" customFormat="1" ht="18.95" customHeight="1">
      <c r="A24" s="85">
        <v>16</v>
      </c>
      <c r="B24" s="79" t="s">
        <v>124</v>
      </c>
      <c r="C24" s="80" t="s">
        <v>0</v>
      </c>
      <c r="D24" s="80" t="s">
        <v>0</v>
      </c>
      <c r="E24" s="86"/>
      <c r="F24" s="86"/>
      <c r="G24" s="80" t="s">
        <v>0</v>
      </c>
      <c r="H24" s="80" t="s">
        <v>0</v>
      </c>
      <c r="I24" s="80" t="s">
        <v>0</v>
      </c>
      <c r="J24" s="80" t="s">
        <v>0</v>
      </c>
      <c r="K24" s="545"/>
    </row>
    <row r="25" spans="1:11" s="82" customFormat="1" ht="18.95" customHeight="1">
      <c r="A25" s="85">
        <v>17</v>
      </c>
      <c r="B25" s="79" t="s">
        <v>125</v>
      </c>
      <c r="C25" s="80" t="s">
        <v>0</v>
      </c>
      <c r="D25" s="86">
        <v>1</v>
      </c>
      <c r="E25" s="86">
        <v>1</v>
      </c>
      <c r="F25" s="86">
        <v>1</v>
      </c>
      <c r="G25" s="80" t="s">
        <v>0</v>
      </c>
      <c r="H25" s="80" t="s">
        <v>0</v>
      </c>
      <c r="I25" s="80" t="s">
        <v>0</v>
      </c>
      <c r="J25" s="80" t="s">
        <v>0</v>
      </c>
      <c r="K25" s="545">
        <f>SUM(D25:F25)</f>
        <v>3</v>
      </c>
    </row>
    <row r="26" spans="1:11" s="82" customFormat="1" ht="18.95" customHeight="1">
      <c r="A26" s="85">
        <v>18</v>
      </c>
      <c r="B26" s="79" t="s">
        <v>126</v>
      </c>
      <c r="C26" s="80" t="s">
        <v>0</v>
      </c>
      <c r="D26" s="86"/>
      <c r="E26" s="86"/>
      <c r="F26" s="86"/>
      <c r="G26" s="80" t="s">
        <v>0</v>
      </c>
      <c r="H26" s="80" t="s">
        <v>0</v>
      </c>
      <c r="I26" s="80" t="s">
        <v>0</v>
      </c>
      <c r="J26" s="80" t="s">
        <v>0</v>
      </c>
      <c r="K26" s="545">
        <f>SUM(D26:F26)</f>
        <v>0</v>
      </c>
    </row>
    <row r="27" spans="1:11" s="82" customFormat="1" ht="18.95" customHeight="1">
      <c r="A27" s="85">
        <v>19</v>
      </c>
      <c r="B27" s="79" t="s">
        <v>127</v>
      </c>
      <c r="C27" s="86"/>
      <c r="D27" s="80" t="s">
        <v>0</v>
      </c>
      <c r="E27" s="80" t="s">
        <v>0</v>
      </c>
      <c r="F27" s="80" t="s">
        <v>0</v>
      </c>
      <c r="G27" s="80" t="s">
        <v>0</v>
      </c>
      <c r="H27" s="80" t="s">
        <v>0</v>
      </c>
      <c r="I27" s="80" t="s">
        <v>0</v>
      </c>
      <c r="J27" s="80" t="s">
        <v>0</v>
      </c>
      <c r="K27" s="545">
        <f>C27</f>
        <v>0</v>
      </c>
    </row>
    <row r="28" spans="1:11" s="82" customFormat="1" ht="18.95" customHeight="1">
      <c r="A28" s="85">
        <v>20</v>
      </c>
      <c r="B28" s="79" t="s">
        <v>128</v>
      </c>
      <c r="C28" s="86">
        <v>9</v>
      </c>
      <c r="D28" s="80" t="s">
        <v>0</v>
      </c>
      <c r="E28" s="80" t="s">
        <v>0</v>
      </c>
      <c r="F28" s="80" t="s">
        <v>0</v>
      </c>
      <c r="G28" s="80" t="s">
        <v>0</v>
      </c>
      <c r="H28" s="80" t="s">
        <v>0</v>
      </c>
      <c r="I28" s="80" t="s">
        <v>0</v>
      </c>
      <c r="J28" s="80" t="s">
        <v>0</v>
      </c>
      <c r="K28" s="545">
        <f>C28</f>
        <v>9</v>
      </c>
    </row>
    <row r="29" spans="1:11" s="82" customFormat="1" ht="18.95" customHeight="1">
      <c r="A29" s="87"/>
      <c r="B29" s="83" t="s">
        <v>129</v>
      </c>
      <c r="C29" s="544">
        <f>SUM(C27:C28)</f>
        <v>9</v>
      </c>
      <c r="D29" s="544">
        <f>SUM(D25:D26)</f>
        <v>1</v>
      </c>
      <c r="E29" s="544">
        <f>SUM(E16:E26)</f>
        <v>6</v>
      </c>
      <c r="F29" s="544">
        <v>1</v>
      </c>
      <c r="G29" s="544"/>
      <c r="H29" s="544">
        <f>SUM(H10:H19)</f>
        <v>7</v>
      </c>
      <c r="I29" s="544">
        <f t="shared" ref="I29" si="3">SUM(I10:I19)</f>
        <v>0</v>
      </c>
      <c r="J29" s="544">
        <f>SUM(J10:J19)</f>
        <v>0</v>
      </c>
      <c r="K29" s="544">
        <v>9</v>
      </c>
    </row>
    <row r="30" spans="1:11" s="76" customFormat="1" ht="18.95" customHeight="1">
      <c r="A30" s="88" t="s">
        <v>0</v>
      </c>
      <c r="B30" s="89" t="s">
        <v>130</v>
      </c>
      <c r="C30" s="546">
        <f>C29</f>
        <v>9</v>
      </c>
      <c r="D30" s="546">
        <f>D29</f>
        <v>1</v>
      </c>
      <c r="E30" s="546">
        <f>E29+E9</f>
        <v>6</v>
      </c>
      <c r="F30" s="546">
        <f t="shared" ref="F30:I30" si="4">F29+F9</f>
        <v>3</v>
      </c>
      <c r="G30" s="546">
        <v>3</v>
      </c>
      <c r="H30" s="546">
        <f t="shared" si="4"/>
        <v>79</v>
      </c>
      <c r="I30" s="546">
        <f t="shared" si="4"/>
        <v>2</v>
      </c>
      <c r="J30" s="546">
        <f>J29+J9</f>
        <v>1</v>
      </c>
      <c r="K30" s="546">
        <v>104</v>
      </c>
    </row>
    <row r="31" spans="1:11" ht="9.9499999999999993" customHeight="1">
      <c r="A31" s="90"/>
      <c r="B31" s="90"/>
    </row>
    <row r="32" spans="1:11" s="82" customFormat="1" ht="20.100000000000001" customHeight="1">
      <c r="A32" s="93">
        <v>21</v>
      </c>
      <c r="B32" s="94" t="s">
        <v>131</v>
      </c>
      <c r="C32" s="95" t="s">
        <v>0</v>
      </c>
      <c r="D32" s="95" t="s">
        <v>0</v>
      </c>
      <c r="E32" s="96"/>
      <c r="F32" s="96"/>
      <c r="G32" s="96">
        <v>3</v>
      </c>
      <c r="H32" s="96">
        <v>7</v>
      </c>
      <c r="I32" s="96"/>
      <c r="J32" s="96"/>
      <c r="K32" s="547">
        <f>SUM(E32:J32)</f>
        <v>10</v>
      </c>
    </row>
    <row r="33" spans="1:11" ht="9.9499999999999993" customHeight="1"/>
    <row r="34" spans="1:11" s="82" customFormat="1" ht="25.5" customHeight="1">
      <c r="A34" s="93">
        <v>22</v>
      </c>
      <c r="B34" s="97" t="s">
        <v>132</v>
      </c>
      <c r="C34" s="98" t="s">
        <v>0</v>
      </c>
      <c r="D34" s="98" t="s">
        <v>0</v>
      </c>
      <c r="E34" s="98" t="s">
        <v>0</v>
      </c>
      <c r="F34" s="98" t="s">
        <v>0</v>
      </c>
      <c r="G34" s="99"/>
      <c r="H34" s="99"/>
      <c r="I34" s="99"/>
      <c r="J34" s="99"/>
      <c r="K34" s="545"/>
    </row>
    <row r="35" spans="1:11" ht="8.1" customHeight="1"/>
    <row r="36" spans="1:11" ht="14.25">
      <c r="A36" s="1226" t="s">
        <v>133</v>
      </c>
      <c r="B36" s="1226"/>
      <c r="C36" s="1226"/>
    </row>
    <row r="37" spans="1:11" s="102" customFormat="1" ht="20.100000000000001" customHeight="1">
      <c r="A37" s="1227" t="s">
        <v>134</v>
      </c>
      <c r="B37" s="1228"/>
      <c r="C37" s="1229"/>
      <c r="D37" s="100" t="s">
        <v>105</v>
      </c>
      <c r="E37" s="101" t="s">
        <v>106</v>
      </c>
      <c r="F37" s="101" t="s">
        <v>107</v>
      </c>
      <c r="G37" s="101" t="s">
        <v>108</v>
      </c>
      <c r="H37" s="101" t="s">
        <v>109</v>
      </c>
      <c r="I37" s="101" t="s">
        <v>110</v>
      </c>
      <c r="J37" s="1230" t="s">
        <v>135</v>
      </c>
      <c r="K37" s="1231"/>
    </row>
    <row r="38" spans="1:11" s="105" customFormat="1" ht="15" customHeight="1">
      <c r="A38" s="103">
        <v>1</v>
      </c>
      <c r="B38" s="1212" t="s">
        <v>62</v>
      </c>
      <c r="C38" s="1213"/>
      <c r="D38" s="104"/>
      <c r="E38" s="104"/>
      <c r="F38" s="104"/>
      <c r="G38" s="104">
        <v>1</v>
      </c>
      <c r="H38" s="104"/>
      <c r="I38" s="104"/>
      <c r="J38" s="1214">
        <v>1</v>
      </c>
      <c r="K38" s="1215"/>
    </row>
    <row r="39" spans="1:11" s="105" customFormat="1" ht="15" customHeight="1">
      <c r="A39" s="103">
        <v>2</v>
      </c>
      <c r="B39" s="1212" t="s">
        <v>63</v>
      </c>
      <c r="C39" s="1213"/>
      <c r="D39" s="104"/>
      <c r="E39" s="104"/>
      <c r="F39" s="104"/>
      <c r="G39" s="104">
        <v>1</v>
      </c>
      <c r="H39" s="104"/>
      <c r="I39" s="104"/>
      <c r="J39" s="1214">
        <v>1</v>
      </c>
      <c r="K39" s="1215"/>
    </row>
    <row r="40" spans="1:11" s="105" customFormat="1" ht="15" customHeight="1">
      <c r="A40" s="103">
        <v>3</v>
      </c>
      <c r="B40" s="1212" t="s">
        <v>118</v>
      </c>
      <c r="C40" s="1213"/>
      <c r="D40" s="104"/>
      <c r="E40" s="104"/>
      <c r="F40" s="104"/>
      <c r="G40" s="104"/>
      <c r="H40" s="104"/>
      <c r="I40" s="104"/>
      <c r="J40" s="1214">
        <f t="shared" ref="J40" si="5">SUM(D40:I40)</f>
        <v>0</v>
      </c>
      <c r="K40" s="1215"/>
    </row>
    <row r="41" spans="1:11" s="105" customFormat="1" ht="15" customHeight="1">
      <c r="A41" s="103">
        <v>4</v>
      </c>
      <c r="B41" s="1212" t="s">
        <v>119</v>
      </c>
      <c r="C41" s="1213"/>
      <c r="D41" s="104"/>
      <c r="E41" s="104"/>
      <c r="F41" s="104"/>
      <c r="G41" s="104">
        <v>1</v>
      </c>
      <c r="H41" s="104"/>
      <c r="I41" s="104"/>
      <c r="J41" s="1214">
        <v>1</v>
      </c>
      <c r="K41" s="1215"/>
    </row>
    <row r="42" spans="1:11" s="105" customFormat="1" ht="15" customHeight="1">
      <c r="A42" s="103">
        <v>5</v>
      </c>
      <c r="B42" s="1212" t="s">
        <v>64</v>
      </c>
      <c r="C42" s="1213"/>
      <c r="D42" s="104"/>
      <c r="E42" s="104"/>
      <c r="F42" s="104"/>
      <c r="G42" s="104"/>
      <c r="H42" s="104"/>
      <c r="I42" s="104"/>
      <c r="J42" s="1214">
        <f>SUM(D42:I42)</f>
        <v>0</v>
      </c>
      <c r="K42" s="1215"/>
    </row>
    <row r="43" spans="1:11" s="105" customFormat="1" ht="20.100000000000001" customHeight="1">
      <c r="A43" s="106">
        <v>6</v>
      </c>
      <c r="B43" s="1232" t="s">
        <v>136</v>
      </c>
      <c r="C43" s="1233"/>
      <c r="D43" s="548">
        <f>SUM(D38:D42)</f>
        <v>0</v>
      </c>
      <c r="E43" s="548">
        <f t="shared" ref="E43:I43" si="6">SUM(E38:E42)</f>
        <v>0</v>
      </c>
      <c r="F43" s="548">
        <f t="shared" si="6"/>
        <v>0</v>
      </c>
      <c r="G43" s="548">
        <v>3</v>
      </c>
      <c r="H43" s="548">
        <f t="shared" si="6"/>
        <v>0</v>
      </c>
      <c r="I43" s="548">
        <f t="shared" si="6"/>
        <v>0</v>
      </c>
      <c r="J43" s="1234">
        <v>3</v>
      </c>
      <c r="K43" s="1235"/>
    </row>
  </sheetData>
  <mergeCells count="21">
    <mergeCell ref="B43:C43"/>
    <mergeCell ref="J43:K43"/>
    <mergeCell ref="B40:C40"/>
    <mergeCell ref="J40:K40"/>
    <mergeCell ref="B41:C41"/>
    <mergeCell ref="J41:K41"/>
    <mergeCell ref="B42:C42"/>
    <mergeCell ref="J42:K42"/>
    <mergeCell ref="B39:C39"/>
    <mergeCell ref="J39:K39"/>
    <mergeCell ref="A1:K1"/>
    <mergeCell ref="A2:A3"/>
    <mergeCell ref="B2:B3"/>
    <mergeCell ref="C2:J2"/>
    <mergeCell ref="K2:K3"/>
    <mergeCell ref="A5:A9"/>
    <mergeCell ref="A36:C36"/>
    <mergeCell ref="A37:C37"/>
    <mergeCell ref="J37:K37"/>
    <mergeCell ref="B38:C38"/>
    <mergeCell ref="J38:K38"/>
  </mergeCells>
  <pageMargins left="0.74803149606299213" right="0.74803149606299213" top="0.98425196850393704" bottom="0.98425196850393704" header="0.51181102362204722" footer="0.51181102362204722"/>
  <pageSetup paperSize="9" scale="90" orientation="portrait" r:id="rId1"/>
  <headerFooter alignWithMargins="0"/>
  <ignoredErrors>
    <ignoredError sqref="F9 H9:J9" formulaRange="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workbookViewId="0">
      <selection activeCell="X16" sqref="X16"/>
    </sheetView>
  </sheetViews>
  <sheetFormatPr defaultColWidth="9.33203125" defaultRowHeight="15.75"/>
  <cols>
    <col min="1" max="6" width="6.6640625" style="660" customWidth="1"/>
    <col min="7" max="18" width="5.83203125" style="661" customWidth="1"/>
    <col min="19" max="16384" width="9.33203125" style="660"/>
  </cols>
  <sheetData>
    <row r="1" spans="1:18" ht="23.25" customHeight="1" thickBot="1">
      <c r="A1" s="2006" t="s">
        <v>621</v>
      </c>
      <c r="B1" s="2006"/>
      <c r="C1" s="2006"/>
      <c r="D1" s="2006"/>
      <c r="E1" s="2006"/>
      <c r="F1" s="2006"/>
      <c r="G1" s="2006"/>
      <c r="H1" s="2006"/>
      <c r="I1" s="2006"/>
      <c r="J1" s="2006"/>
      <c r="K1" s="2006"/>
      <c r="L1" s="2006"/>
      <c r="M1" s="2006"/>
      <c r="N1" s="2006"/>
      <c r="O1" s="2006"/>
      <c r="P1" s="2006"/>
      <c r="Q1" s="2006"/>
      <c r="R1" s="2006"/>
    </row>
    <row r="2" spans="1:18" ht="12.75">
      <c r="A2" s="1950" t="s">
        <v>282</v>
      </c>
      <c r="B2" s="1951"/>
      <c r="C2" s="1951"/>
      <c r="D2" s="1951"/>
      <c r="E2" s="1951"/>
      <c r="F2" s="1951"/>
      <c r="G2" s="1954" t="s">
        <v>281</v>
      </c>
      <c r="H2" s="1954"/>
      <c r="I2" s="1954"/>
      <c r="J2" s="1954"/>
      <c r="K2" s="1954"/>
      <c r="L2" s="1954"/>
      <c r="M2" s="1954"/>
      <c r="N2" s="1954"/>
      <c r="O2" s="1954"/>
      <c r="P2" s="1954"/>
      <c r="Q2" s="2007"/>
      <c r="R2" s="1955"/>
    </row>
    <row r="3" spans="1:18" ht="13.5" customHeight="1">
      <c r="A3" s="1952"/>
      <c r="B3" s="1953"/>
      <c r="C3" s="1953"/>
      <c r="D3" s="1953"/>
      <c r="E3" s="1953"/>
      <c r="F3" s="1953"/>
      <c r="G3" s="668" t="s">
        <v>259</v>
      </c>
      <c r="H3" s="668" t="s">
        <v>260</v>
      </c>
      <c r="I3" s="668" t="s">
        <v>261</v>
      </c>
      <c r="J3" s="668" t="s">
        <v>262</v>
      </c>
      <c r="K3" s="668" t="s">
        <v>253</v>
      </c>
      <c r="L3" s="668" t="s">
        <v>254</v>
      </c>
      <c r="M3" s="668" t="s">
        <v>255</v>
      </c>
      <c r="N3" s="668" t="s">
        <v>256</v>
      </c>
      <c r="O3" s="668" t="s">
        <v>257</v>
      </c>
      <c r="P3" s="668" t="s">
        <v>263</v>
      </c>
      <c r="Q3" s="668" t="s">
        <v>280</v>
      </c>
      <c r="R3" s="669" t="s">
        <v>264</v>
      </c>
    </row>
    <row r="4" spans="1:18" ht="21" customHeight="1">
      <c r="A4" s="2042" t="s">
        <v>1476</v>
      </c>
      <c r="B4" s="2043"/>
      <c r="C4" s="2043"/>
      <c r="D4" s="2043"/>
      <c r="E4" s="2043"/>
      <c r="F4" s="2044"/>
      <c r="G4" s="892"/>
      <c r="H4" s="892"/>
      <c r="I4" s="892"/>
      <c r="J4" s="892"/>
      <c r="K4" s="892"/>
      <c r="L4" s="892"/>
      <c r="M4" s="892"/>
      <c r="N4" s="892"/>
      <c r="O4" s="892"/>
      <c r="P4" s="892"/>
      <c r="Q4" s="901"/>
      <c r="R4" s="893"/>
    </row>
    <row r="5" spans="1:18" ht="51.75" customHeight="1">
      <c r="A5" s="2045" t="s">
        <v>1477</v>
      </c>
      <c r="B5" s="2046"/>
      <c r="C5" s="2046"/>
      <c r="D5" s="2046"/>
      <c r="E5" s="2046"/>
      <c r="F5" s="2047"/>
      <c r="G5" s="892" t="s">
        <v>863</v>
      </c>
      <c r="H5" s="892" t="s">
        <v>863</v>
      </c>
      <c r="I5" s="892" t="s">
        <v>863</v>
      </c>
      <c r="J5" s="892"/>
      <c r="K5" s="892"/>
      <c r="L5" s="892"/>
      <c r="M5" s="892"/>
      <c r="N5" s="892"/>
      <c r="O5" s="892"/>
      <c r="P5" s="892"/>
      <c r="Q5" s="901"/>
      <c r="R5" s="893"/>
    </row>
    <row r="6" spans="1:18" ht="52.5" customHeight="1">
      <c r="A6" s="2039" t="s">
        <v>1478</v>
      </c>
      <c r="B6" s="2040"/>
      <c r="C6" s="2040"/>
      <c r="D6" s="2040"/>
      <c r="E6" s="2040"/>
      <c r="F6" s="2041"/>
      <c r="G6" s="892" t="s">
        <v>863</v>
      </c>
      <c r="H6" s="892" t="s">
        <v>863</v>
      </c>
      <c r="I6" s="892" t="s">
        <v>863</v>
      </c>
      <c r="J6" s="892" t="s">
        <v>863</v>
      </c>
      <c r="K6" s="892" t="s">
        <v>863</v>
      </c>
      <c r="L6" s="892" t="s">
        <v>863</v>
      </c>
      <c r="M6" s="892" t="s">
        <v>863</v>
      </c>
      <c r="N6" s="892" t="s">
        <v>863</v>
      </c>
      <c r="O6" s="892" t="s">
        <v>863</v>
      </c>
      <c r="P6" s="892" t="s">
        <v>863</v>
      </c>
      <c r="Q6" s="901"/>
      <c r="R6" s="893"/>
    </row>
    <row r="7" spans="1:18" ht="53.25" customHeight="1">
      <c r="A7" s="2049" t="s">
        <v>1479</v>
      </c>
      <c r="B7" s="2050"/>
      <c r="C7" s="2050"/>
      <c r="D7" s="2050"/>
      <c r="E7" s="2050"/>
      <c r="F7" s="2051"/>
      <c r="G7" s="892" t="s">
        <v>863</v>
      </c>
      <c r="H7" s="892" t="s">
        <v>863</v>
      </c>
      <c r="I7" s="892" t="s">
        <v>863</v>
      </c>
      <c r="J7" s="892" t="s">
        <v>863</v>
      </c>
      <c r="K7" s="892" t="s">
        <v>863</v>
      </c>
      <c r="L7" s="892" t="s">
        <v>863</v>
      </c>
      <c r="M7" s="892" t="s">
        <v>863</v>
      </c>
      <c r="N7" s="892" t="s">
        <v>863</v>
      </c>
      <c r="O7" s="892" t="s">
        <v>863</v>
      </c>
      <c r="P7" s="892" t="s">
        <v>863</v>
      </c>
      <c r="Q7" s="901" t="s">
        <v>863</v>
      </c>
      <c r="R7" s="893" t="s">
        <v>863</v>
      </c>
    </row>
    <row r="8" spans="1:18" ht="42" customHeight="1">
      <c r="A8" s="2052" t="s">
        <v>1480</v>
      </c>
      <c r="B8" s="2053"/>
      <c r="C8" s="2053"/>
      <c r="D8" s="2053"/>
      <c r="E8" s="2053"/>
      <c r="F8" s="2054"/>
      <c r="G8" s="892" t="s">
        <v>863</v>
      </c>
      <c r="H8" s="892" t="s">
        <v>863</v>
      </c>
      <c r="I8" s="892" t="s">
        <v>863</v>
      </c>
      <c r="J8" s="892" t="s">
        <v>863</v>
      </c>
      <c r="K8" s="892" t="s">
        <v>863</v>
      </c>
      <c r="L8" s="892" t="s">
        <v>863</v>
      </c>
      <c r="M8" s="892" t="s">
        <v>863</v>
      </c>
      <c r="N8" s="892" t="s">
        <v>863</v>
      </c>
      <c r="O8" s="892" t="s">
        <v>863</v>
      </c>
      <c r="P8" s="892" t="s">
        <v>863</v>
      </c>
      <c r="Q8" s="901"/>
      <c r="R8" s="893"/>
    </row>
    <row r="9" spans="1:18" ht="26.25" customHeight="1">
      <c r="A9" s="2049" t="s">
        <v>1481</v>
      </c>
      <c r="B9" s="2050"/>
      <c r="C9" s="2050"/>
      <c r="D9" s="2050"/>
      <c r="E9" s="2050"/>
      <c r="F9" s="2051"/>
      <c r="G9" s="892" t="s">
        <v>863</v>
      </c>
      <c r="H9" s="892" t="s">
        <v>863</v>
      </c>
      <c r="I9" s="892" t="s">
        <v>863</v>
      </c>
      <c r="J9" s="892" t="s">
        <v>863</v>
      </c>
      <c r="K9" s="892" t="s">
        <v>863</v>
      </c>
      <c r="L9" s="892" t="s">
        <v>863</v>
      </c>
      <c r="M9" s="892" t="s">
        <v>863</v>
      </c>
      <c r="N9" s="892" t="s">
        <v>863</v>
      </c>
      <c r="O9" s="892" t="s">
        <v>863</v>
      </c>
      <c r="P9" s="892" t="s">
        <v>863</v>
      </c>
      <c r="Q9" s="901"/>
      <c r="R9" s="893"/>
    </row>
    <row r="10" spans="1:18" ht="27" customHeight="1">
      <c r="A10" s="2049" t="s">
        <v>1482</v>
      </c>
      <c r="B10" s="2050"/>
      <c r="C10" s="2050"/>
      <c r="D10" s="2050"/>
      <c r="E10" s="2050"/>
      <c r="F10" s="2051"/>
      <c r="G10" s="892"/>
      <c r="H10" s="892"/>
      <c r="I10" s="892" t="s">
        <v>863</v>
      </c>
      <c r="J10" s="892" t="s">
        <v>863</v>
      </c>
      <c r="K10" s="892"/>
      <c r="L10" s="892"/>
      <c r="M10" s="892"/>
      <c r="N10" s="892" t="s">
        <v>863</v>
      </c>
      <c r="O10" s="892" t="s">
        <v>863</v>
      </c>
      <c r="P10" s="892" t="s">
        <v>863</v>
      </c>
      <c r="Q10" s="901"/>
      <c r="R10" s="893"/>
    </row>
    <row r="11" spans="1:18" ht="27" customHeight="1">
      <c r="A11" s="2055" t="s">
        <v>1483</v>
      </c>
      <c r="B11" s="2056"/>
      <c r="C11" s="2056"/>
      <c r="D11" s="2056"/>
      <c r="E11" s="2056"/>
      <c r="F11" s="2057"/>
      <c r="G11" s="892"/>
      <c r="H11" s="892"/>
      <c r="I11" s="892"/>
      <c r="J11" s="892"/>
      <c r="K11" s="892"/>
      <c r="L11" s="892"/>
      <c r="M11" s="892"/>
      <c r="N11" s="892"/>
      <c r="O11" s="892"/>
      <c r="P11" s="892"/>
      <c r="Q11" s="901"/>
      <c r="R11" s="893"/>
    </row>
    <row r="12" spans="1:18" ht="39" customHeight="1">
      <c r="A12" s="2039" t="s">
        <v>1484</v>
      </c>
      <c r="B12" s="2040"/>
      <c r="C12" s="2040"/>
      <c r="D12" s="2040"/>
      <c r="E12" s="2040"/>
      <c r="F12" s="2041"/>
      <c r="G12" s="892" t="s">
        <v>863</v>
      </c>
      <c r="H12" s="892" t="s">
        <v>863</v>
      </c>
      <c r="I12" s="892" t="s">
        <v>863</v>
      </c>
      <c r="J12" s="892"/>
      <c r="K12" s="892"/>
      <c r="L12" s="892"/>
      <c r="M12" s="892"/>
      <c r="N12" s="892"/>
      <c r="O12" s="892"/>
      <c r="P12" s="892"/>
      <c r="Q12" s="901" t="s">
        <v>863</v>
      </c>
      <c r="R12" s="893" t="s">
        <v>863</v>
      </c>
    </row>
    <row r="13" spans="1:18" ht="19.5" customHeight="1">
      <c r="A13" s="2058" t="s">
        <v>1485</v>
      </c>
      <c r="B13" s="2059"/>
      <c r="C13" s="2059"/>
      <c r="D13" s="2059"/>
      <c r="E13" s="2059"/>
      <c r="F13" s="2060"/>
      <c r="G13" s="892" t="s">
        <v>863</v>
      </c>
      <c r="H13" s="892" t="s">
        <v>863</v>
      </c>
      <c r="I13" s="892" t="s">
        <v>863</v>
      </c>
      <c r="J13" s="892"/>
      <c r="K13" s="892"/>
      <c r="L13" s="892"/>
      <c r="M13" s="892"/>
      <c r="N13" s="892"/>
      <c r="O13" s="892"/>
      <c r="P13" s="892" t="s">
        <v>863</v>
      </c>
      <c r="Q13" s="901" t="s">
        <v>863</v>
      </c>
      <c r="R13" s="893" t="s">
        <v>863</v>
      </c>
    </row>
    <row r="14" spans="1:18" ht="38.25" customHeight="1">
      <c r="A14" s="2058" t="s">
        <v>1486</v>
      </c>
      <c r="B14" s="2059"/>
      <c r="C14" s="2059"/>
      <c r="D14" s="2059"/>
      <c r="E14" s="2059"/>
      <c r="F14" s="2060"/>
      <c r="G14" s="892" t="s">
        <v>863</v>
      </c>
      <c r="H14" s="892" t="s">
        <v>863</v>
      </c>
      <c r="I14" s="892" t="s">
        <v>863</v>
      </c>
      <c r="J14" s="892" t="s">
        <v>863</v>
      </c>
      <c r="K14" s="892" t="s">
        <v>863</v>
      </c>
      <c r="L14" s="892" t="s">
        <v>863</v>
      </c>
      <c r="M14" s="892" t="s">
        <v>863</v>
      </c>
      <c r="N14" s="892" t="s">
        <v>863</v>
      </c>
      <c r="O14" s="892" t="s">
        <v>863</v>
      </c>
      <c r="P14" s="892" t="s">
        <v>863</v>
      </c>
      <c r="Q14" s="901" t="s">
        <v>863</v>
      </c>
      <c r="R14" s="893" t="s">
        <v>863</v>
      </c>
    </row>
    <row r="15" spans="1:18" ht="38.25" customHeight="1">
      <c r="A15" s="2052" t="s">
        <v>1487</v>
      </c>
      <c r="B15" s="2053"/>
      <c r="C15" s="2053"/>
      <c r="D15" s="2053"/>
      <c r="E15" s="2053"/>
      <c r="F15" s="2054"/>
      <c r="G15" s="892" t="s">
        <v>863</v>
      </c>
      <c r="H15" s="892" t="s">
        <v>863</v>
      </c>
      <c r="I15" s="892" t="s">
        <v>863</v>
      </c>
      <c r="J15" s="892" t="s">
        <v>863</v>
      </c>
      <c r="K15" s="892" t="s">
        <v>863</v>
      </c>
      <c r="L15" s="892" t="s">
        <v>863</v>
      </c>
      <c r="M15" s="892" t="s">
        <v>863</v>
      </c>
      <c r="N15" s="892" t="s">
        <v>863</v>
      </c>
      <c r="O15" s="892" t="s">
        <v>863</v>
      </c>
      <c r="P15" s="892" t="s">
        <v>863</v>
      </c>
      <c r="Q15" s="901" t="s">
        <v>863</v>
      </c>
      <c r="R15" s="893" t="s">
        <v>863</v>
      </c>
    </row>
    <row r="16" spans="1:18" ht="31.5" customHeight="1">
      <c r="A16" s="2061" t="s">
        <v>1488</v>
      </c>
      <c r="B16" s="2062"/>
      <c r="C16" s="2062"/>
      <c r="D16" s="2062"/>
      <c r="E16" s="2062"/>
      <c r="F16" s="2063"/>
      <c r="G16" s="979" t="s">
        <v>863</v>
      </c>
      <c r="H16" s="892" t="s">
        <v>863</v>
      </c>
      <c r="I16" s="892" t="s">
        <v>863</v>
      </c>
      <c r="J16" s="892" t="s">
        <v>863</v>
      </c>
      <c r="K16" s="892" t="s">
        <v>863</v>
      </c>
      <c r="L16" s="892" t="s">
        <v>863</v>
      </c>
      <c r="M16" s="892" t="s">
        <v>863</v>
      </c>
      <c r="N16" s="892" t="s">
        <v>863</v>
      </c>
      <c r="O16" s="892" t="s">
        <v>863</v>
      </c>
      <c r="P16" s="892" t="s">
        <v>863</v>
      </c>
      <c r="Q16" s="901" t="s">
        <v>863</v>
      </c>
      <c r="R16" s="893" t="s">
        <v>863</v>
      </c>
    </row>
    <row r="17" spans="1:18" ht="22.5" customHeight="1">
      <c r="A17" s="2064" t="s">
        <v>1489</v>
      </c>
      <c r="B17" s="2065"/>
      <c r="C17" s="2065"/>
      <c r="D17" s="2065"/>
      <c r="E17" s="2065"/>
      <c r="F17" s="2066"/>
      <c r="G17" s="979"/>
      <c r="H17" s="892"/>
      <c r="I17" s="892"/>
      <c r="J17" s="892"/>
      <c r="K17" s="892"/>
      <c r="L17" s="892"/>
      <c r="M17" s="892"/>
      <c r="N17" s="892"/>
      <c r="O17" s="892"/>
      <c r="P17" s="892"/>
      <c r="Q17" s="901"/>
      <c r="R17" s="893"/>
    </row>
    <row r="18" spans="1:18" ht="27" customHeight="1">
      <c r="A18" s="2003" t="s">
        <v>1490</v>
      </c>
      <c r="B18" s="2004"/>
      <c r="C18" s="2004"/>
      <c r="D18" s="2004"/>
      <c r="E18" s="2004"/>
      <c r="F18" s="2048"/>
      <c r="G18" s="979" t="s">
        <v>863</v>
      </c>
      <c r="H18" s="892" t="s">
        <v>863</v>
      </c>
      <c r="I18" s="892" t="s">
        <v>863</v>
      </c>
      <c r="J18" s="892"/>
      <c r="K18" s="892"/>
      <c r="L18" s="892"/>
      <c r="M18" s="892"/>
      <c r="N18" s="892"/>
      <c r="O18" s="892"/>
      <c r="P18" s="892"/>
      <c r="Q18" s="901"/>
      <c r="R18" s="893" t="s">
        <v>863</v>
      </c>
    </row>
    <row r="19" spans="1:18" ht="52.5" customHeight="1">
      <c r="A19" s="2003" t="s">
        <v>1491</v>
      </c>
      <c r="B19" s="2004"/>
      <c r="C19" s="2004"/>
      <c r="D19" s="2004"/>
      <c r="E19" s="2004"/>
      <c r="F19" s="2048"/>
      <c r="G19" s="979" t="s">
        <v>863</v>
      </c>
      <c r="H19" s="892" t="s">
        <v>863</v>
      </c>
      <c r="I19" s="892" t="s">
        <v>863</v>
      </c>
      <c r="J19" s="892" t="s">
        <v>863</v>
      </c>
      <c r="K19" s="892" t="s">
        <v>863</v>
      </c>
      <c r="L19" s="892" t="s">
        <v>863</v>
      </c>
      <c r="M19" s="892" t="s">
        <v>863</v>
      </c>
      <c r="N19" s="892" t="s">
        <v>863</v>
      </c>
      <c r="O19" s="892" t="s">
        <v>863</v>
      </c>
      <c r="P19" s="892" t="s">
        <v>863</v>
      </c>
      <c r="Q19" s="901" t="s">
        <v>863</v>
      </c>
      <c r="R19" s="893" t="s">
        <v>863</v>
      </c>
    </row>
    <row r="20" spans="1:18" ht="21.75" customHeight="1">
      <c r="A20" s="2003" t="s">
        <v>1492</v>
      </c>
      <c r="B20" s="2004"/>
      <c r="C20" s="2004"/>
      <c r="D20" s="2004"/>
      <c r="E20" s="2004"/>
      <c r="F20" s="2048"/>
      <c r="G20" s="979" t="s">
        <v>863</v>
      </c>
      <c r="H20" s="892" t="s">
        <v>863</v>
      </c>
      <c r="I20" s="892" t="s">
        <v>863</v>
      </c>
      <c r="J20" s="892" t="s">
        <v>863</v>
      </c>
      <c r="K20" s="892" t="s">
        <v>863</v>
      </c>
      <c r="L20" s="892" t="s">
        <v>863</v>
      </c>
      <c r="M20" s="892" t="s">
        <v>863</v>
      </c>
      <c r="N20" s="892" t="s">
        <v>863</v>
      </c>
      <c r="O20" s="892" t="s">
        <v>863</v>
      </c>
      <c r="P20" s="892" t="s">
        <v>863</v>
      </c>
      <c r="Q20" s="901" t="s">
        <v>863</v>
      </c>
      <c r="R20" s="893" t="s">
        <v>863</v>
      </c>
    </row>
    <row r="21" spans="1:18" ht="21.75" customHeight="1">
      <c r="A21" s="2003" t="s">
        <v>1493</v>
      </c>
      <c r="B21" s="2004"/>
      <c r="C21" s="2004"/>
      <c r="D21" s="2004"/>
      <c r="E21" s="2004"/>
      <c r="F21" s="2048"/>
      <c r="G21" s="979" t="s">
        <v>863</v>
      </c>
      <c r="H21" s="892" t="s">
        <v>863</v>
      </c>
      <c r="I21" s="892" t="s">
        <v>863</v>
      </c>
      <c r="J21" s="892" t="s">
        <v>863</v>
      </c>
      <c r="K21" s="892" t="s">
        <v>863</v>
      </c>
      <c r="L21" s="892" t="s">
        <v>863</v>
      </c>
      <c r="M21" s="892" t="s">
        <v>863</v>
      </c>
      <c r="N21" s="892" t="s">
        <v>863</v>
      </c>
      <c r="O21" s="892" t="s">
        <v>863</v>
      </c>
      <c r="P21" s="892" t="s">
        <v>863</v>
      </c>
      <c r="Q21" s="901" t="s">
        <v>863</v>
      </c>
      <c r="R21" s="893" t="s">
        <v>863</v>
      </c>
    </row>
    <row r="22" spans="1:18" ht="36.75" customHeight="1">
      <c r="A22" s="2003" t="s">
        <v>1494</v>
      </c>
      <c r="B22" s="2004"/>
      <c r="C22" s="2004"/>
      <c r="D22" s="2004"/>
      <c r="E22" s="2004"/>
      <c r="F22" s="2048"/>
      <c r="G22" s="979" t="s">
        <v>863</v>
      </c>
      <c r="H22" s="892" t="s">
        <v>863</v>
      </c>
      <c r="I22" s="892" t="s">
        <v>863</v>
      </c>
      <c r="J22" s="892" t="s">
        <v>863</v>
      </c>
      <c r="K22" s="892" t="s">
        <v>863</v>
      </c>
      <c r="L22" s="892" t="s">
        <v>863</v>
      </c>
      <c r="M22" s="892" t="s">
        <v>863</v>
      </c>
      <c r="N22" s="892" t="s">
        <v>863</v>
      </c>
      <c r="O22" s="892" t="s">
        <v>863</v>
      </c>
      <c r="P22" s="892" t="s">
        <v>863</v>
      </c>
      <c r="Q22" s="901" t="s">
        <v>863</v>
      </c>
      <c r="R22" s="893" t="s">
        <v>863</v>
      </c>
    </row>
    <row r="23" spans="1:18" ht="21.75" customHeight="1">
      <c r="A23" s="2070" t="s">
        <v>1495</v>
      </c>
      <c r="B23" s="2071"/>
      <c r="C23" s="2071"/>
      <c r="D23" s="2071"/>
      <c r="E23" s="2071"/>
      <c r="F23" s="2072"/>
      <c r="G23" s="979"/>
      <c r="H23" s="892"/>
      <c r="I23" s="892"/>
      <c r="J23" s="892"/>
      <c r="K23" s="892"/>
      <c r="L23" s="892"/>
      <c r="M23" s="892"/>
      <c r="N23" s="892"/>
      <c r="O23" s="892"/>
      <c r="P23" s="892"/>
      <c r="Q23" s="901"/>
      <c r="R23" s="893"/>
    </row>
    <row r="24" spans="1:18" ht="29.25" customHeight="1">
      <c r="A24" s="2003" t="s">
        <v>1496</v>
      </c>
      <c r="B24" s="2004"/>
      <c r="C24" s="2004"/>
      <c r="D24" s="2004"/>
      <c r="E24" s="2004"/>
      <c r="F24" s="2048"/>
      <c r="G24" s="979" t="s">
        <v>863</v>
      </c>
      <c r="H24" s="892" t="s">
        <v>863</v>
      </c>
      <c r="I24" s="892" t="s">
        <v>863</v>
      </c>
      <c r="J24" s="892" t="s">
        <v>863</v>
      </c>
      <c r="K24" s="892" t="s">
        <v>863</v>
      </c>
      <c r="L24" s="892" t="s">
        <v>863</v>
      </c>
      <c r="M24" s="892" t="s">
        <v>863</v>
      </c>
      <c r="N24" s="892" t="s">
        <v>863</v>
      </c>
      <c r="O24" s="892" t="s">
        <v>863</v>
      </c>
      <c r="P24" s="892" t="s">
        <v>863</v>
      </c>
      <c r="Q24" s="901" t="s">
        <v>863</v>
      </c>
      <c r="R24" s="893" t="s">
        <v>863</v>
      </c>
    </row>
    <row r="25" spans="1:18" ht="28.5" customHeight="1">
      <c r="A25" s="2073" t="s">
        <v>1497</v>
      </c>
      <c r="B25" s="2074"/>
      <c r="C25" s="2074"/>
      <c r="D25" s="2074"/>
      <c r="E25" s="2074"/>
      <c r="F25" s="2075"/>
      <c r="G25" s="979" t="s">
        <v>863</v>
      </c>
      <c r="H25" s="892" t="s">
        <v>863</v>
      </c>
      <c r="I25" s="892" t="s">
        <v>863</v>
      </c>
      <c r="J25" s="892"/>
      <c r="K25" s="892"/>
      <c r="L25" s="892"/>
      <c r="M25" s="892"/>
      <c r="N25" s="892"/>
      <c r="O25" s="892"/>
      <c r="P25" s="892"/>
      <c r="Q25" s="901"/>
      <c r="R25" s="893" t="s">
        <v>863</v>
      </c>
    </row>
    <row r="26" spans="1:18" ht="40.5" customHeight="1" thickBot="1">
      <c r="A26" s="2076" t="s">
        <v>1498</v>
      </c>
      <c r="B26" s="2077"/>
      <c r="C26" s="2077"/>
      <c r="D26" s="2077"/>
      <c r="E26" s="2077"/>
      <c r="F26" s="2078"/>
      <c r="G26" s="979"/>
      <c r="H26" s="892"/>
      <c r="I26" s="892" t="s">
        <v>863</v>
      </c>
      <c r="J26" s="892" t="s">
        <v>863</v>
      </c>
      <c r="K26" s="892" t="s">
        <v>863</v>
      </c>
      <c r="L26" s="892" t="s">
        <v>863</v>
      </c>
      <c r="M26" s="892" t="s">
        <v>863</v>
      </c>
      <c r="N26" s="892" t="s">
        <v>863</v>
      </c>
      <c r="O26" s="892" t="s">
        <v>863</v>
      </c>
      <c r="P26" s="892"/>
      <c r="Q26" s="901"/>
      <c r="R26" s="893"/>
    </row>
    <row r="27" spans="1:18" ht="30.75" customHeight="1">
      <c r="A27" s="2073" t="s">
        <v>1499</v>
      </c>
      <c r="B27" s="2074"/>
      <c r="C27" s="2074"/>
      <c r="D27" s="2074"/>
      <c r="E27" s="2074"/>
      <c r="F27" s="2075"/>
      <c r="G27" s="979" t="s">
        <v>863</v>
      </c>
      <c r="H27" s="892" t="s">
        <v>863</v>
      </c>
      <c r="I27" s="892" t="s">
        <v>863</v>
      </c>
      <c r="J27" s="892" t="s">
        <v>863</v>
      </c>
      <c r="K27" s="892" t="s">
        <v>863</v>
      </c>
      <c r="L27" s="892" t="s">
        <v>863</v>
      </c>
      <c r="M27" s="892" t="s">
        <v>863</v>
      </c>
      <c r="N27" s="892" t="s">
        <v>863</v>
      </c>
      <c r="O27" s="892" t="s">
        <v>863</v>
      </c>
      <c r="P27" s="892" t="s">
        <v>863</v>
      </c>
      <c r="Q27" s="901" t="s">
        <v>863</v>
      </c>
      <c r="R27" s="893" t="s">
        <v>863</v>
      </c>
    </row>
    <row r="28" spans="1:18" ht="28.5" customHeight="1">
      <c r="A28" s="2061" t="s">
        <v>1500</v>
      </c>
      <c r="B28" s="2062"/>
      <c r="C28" s="2062"/>
      <c r="D28" s="2062"/>
      <c r="E28" s="2062"/>
      <c r="F28" s="2063"/>
      <c r="G28" s="979" t="s">
        <v>863</v>
      </c>
      <c r="H28" s="892" t="s">
        <v>863</v>
      </c>
      <c r="I28" s="892" t="s">
        <v>863</v>
      </c>
      <c r="J28" s="892" t="s">
        <v>863</v>
      </c>
      <c r="K28" s="892" t="s">
        <v>863</v>
      </c>
      <c r="L28" s="892" t="s">
        <v>863</v>
      </c>
      <c r="M28" s="892" t="s">
        <v>863</v>
      </c>
      <c r="N28" s="892" t="s">
        <v>863</v>
      </c>
      <c r="O28" s="892" t="s">
        <v>863</v>
      </c>
      <c r="P28" s="892" t="s">
        <v>863</v>
      </c>
      <c r="Q28" s="901" t="s">
        <v>863</v>
      </c>
      <c r="R28" s="893" t="s">
        <v>863</v>
      </c>
    </row>
    <row r="29" spans="1:18" ht="21.75" customHeight="1">
      <c r="A29" s="2070" t="s">
        <v>1501</v>
      </c>
      <c r="B29" s="2071"/>
      <c r="C29" s="2071"/>
      <c r="D29" s="2071"/>
      <c r="E29" s="2071"/>
      <c r="F29" s="2072"/>
      <c r="G29" s="979"/>
      <c r="H29" s="892"/>
      <c r="I29" s="892"/>
      <c r="J29" s="892"/>
      <c r="K29" s="892"/>
      <c r="L29" s="892"/>
      <c r="M29" s="892"/>
      <c r="N29" s="892"/>
      <c r="O29" s="892"/>
      <c r="P29" s="892"/>
      <c r="Q29" s="901"/>
      <c r="R29" s="893"/>
    </row>
    <row r="30" spans="1:18" ht="28.5" customHeight="1">
      <c r="A30" s="2067" t="s">
        <v>1502</v>
      </c>
      <c r="B30" s="2068"/>
      <c r="C30" s="2068"/>
      <c r="D30" s="2068"/>
      <c r="E30" s="2068"/>
      <c r="F30" s="2069"/>
      <c r="G30" s="979" t="s">
        <v>863</v>
      </c>
      <c r="H30" s="892" t="s">
        <v>863</v>
      </c>
      <c r="I30" s="892" t="s">
        <v>863</v>
      </c>
      <c r="J30" s="892" t="s">
        <v>863</v>
      </c>
      <c r="K30" s="892" t="s">
        <v>863</v>
      </c>
      <c r="L30" s="892" t="s">
        <v>863</v>
      </c>
      <c r="M30" s="892" t="s">
        <v>863</v>
      </c>
      <c r="N30" s="892" t="s">
        <v>863</v>
      </c>
      <c r="O30" s="892" t="s">
        <v>863</v>
      </c>
      <c r="P30" s="892" t="s">
        <v>863</v>
      </c>
      <c r="Q30" s="901" t="s">
        <v>863</v>
      </c>
      <c r="R30" s="893" t="s">
        <v>863</v>
      </c>
    </row>
    <row r="31" spans="1:18" ht="28.5" customHeight="1">
      <c r="A31" s="2061" t="s">
        <v>1503</v>
      </c>
      <c r="B31" s="2062"/>
      <c r="C31" s="2062"/>
      <c r="D31" s="2062"/>
      <c r="E31" s="2062"/>
      <c r="F31" s="2063"/>
      <c r="G31" s="979" t="s">
        <v>863</v>
      </c>
      <c r="H31" s="892" t="s">
        <v>863</v>
      </c>
      <c r="I31" s="892" t="s">
        <v>863</v>
      </c>
      <c r="J31" s="892" t="s">
        <v>863</v>
      </c>
      <c r="K31" s="892" t="s">
        <v>863</v>
      </c>
      <c r="L31" s="892" t="s">
        <v>863</v>
      </c>
      <c r="M31" s="892" t="s">
        <v>863</v>
      </c>
      <c r="N31" s="892" t="s">
        <v>863</v>
      </c>
      <c r="O31" s="892" t="s">
        <v>863</v>
      </c>
      <c r="P31" s="892" t="s">
        <v>863</v>
      </c>
      <c r="Q31" s="901" t="s">
        <v>863</v>
      </c>
      <c r="R31" s="893" t="s">
        <v>863</v>
      </c>
    </row>
    <row r="32" spans="1:18" ht="21.75" customHeight="1" thickBot="1">
      <c r="A32" s="2008" t="s">
        <v>969</v>
      </c>
      <c r="B32" s="2009"/>
      <c r="C32" s="2009"/>
      <c r="D32" s="2009"/>
      <c r="E32" s="2009"/>
      <c r="F32" s="2079"/>
      <c r="G32" s="980"/>
      <c r="H32" s="913" t="s">
        <v>863</v>
      </c>
      <c r="I32" s="913"/>
      <c r="J32" s="913"/>
      <c r="K32" s="913"/>
      <c r="L32" s="913"/>
      <c r="M32" s="913"/>
      <c r="N32" s="913"/>
      <c r="O32" s="913"/>
      <c r="P32" s="913"/>
      <c r="Q32" s="949"/>
      <c r="R32" s="950"/>
    </row>
    <row r="33" spans="1:18" ht="21.75" customHeight="1">
      <c r="A33" s="2001"/>
      <c r="B33" s="2002"/>
      <c r="C33" s="2002"/>
      <c r="D33" s="2002"/>
      <c r="E33" s="2002"/>
      <c r="F33" s="2002"/>
      <c r="G33" s="667"/>
      <c r="H33" s="667"/>
      <c r="I33" s="667"/>
      <c r="J33" s="667"/>
      <c r="K33" s="667"/>
      <c r="L33" s="667"/>
      <c r="M33" s="667"/>
      <c r="N33" s="667"/>
      <c r="O33" s="667"/>
      <c r="P33" s="667"/>
      <c r="Q33" s="666"/>
      <c r="R33" s="665"/>
    </row>
    <row r="34" spans="1:18" ht="21.75" customHeight="1">
      <c r="A34" s="2001"/>
      <c r="B34" s="2002"/>
      <c r="C34" s="2002"/>
      <c r="D34" s="2002"/>
      <c r="E34" s="2002"/>
      <c r="F34" s="2002"/>
      <c r="G34" s="667"/>
      <c r="H34" s="667"/>
      <c r="I34" s="667"/>
      <c r="J34" s="667"/>
      <c r="K34" s="667"/>
      <c r="L34" s="667"/>
      <c r="M34" s="667"/>
      <c r="N34" s="667"/>
      <c r="O34" s="667"/>
      <c r="P34" s="667"/>
      <c r="Q34" s="666"/>
      <c r="R34" s="665"/>
    </row>
    <row r="35" spans="1:18" ht="21.75" customHeight="1">
      <c r="A35" s="2001"/>
      <c r="B35" s="2002"/>
      <c r="C35" s="2002"/>
      <c r="D35" s="2002"/>
      <c r="E35" s="2002"/>
      <c r="F35" s="2002"/>
      <c r="G35" s="667"/>
      <c r="H35" s="667"/>
      <c r="I35" s="667"/>
      <c r="J35" s="667"/>
      <c r="K35" s="667"/>
      <c r="L35" s="667"/>
      <c r="M35" s="667"/>
      <c r="N35" s="667"/>
      <c r="O35" s="667"/>
      <c r="P35" s="667"/>
      <c r="Q35" s="666"/>
      <c r="R35" s="665"/>
    </row>
    <row r="36" spans="1:18" ht="21.75" customHeight="1">
      <c r="A36" s="2001"/>
      <c r="B36" s="2002"/>
      <c r="C36" s="2002"/>
      <c r="D36" s="2002"/>
      <c r="E36" s="2002"/>
      <c r="F36" s="2002"/>
      <c r="G36" s="667"/>
      <c r="H36" s="667"/>
      <c r="I36" s="667"/>
      <c r="J36" s="667"/>
      <c r="K36" s="667"/>
      <c r="L36" s="667"/>
      <c r="M36" s="667"/>
      <c r="N36" s="667"/>
      <c r="O36" s="667"/>
      <c r="P36" s="667"/>
      <c r="Q36" s="666"/>
      <c r="R36" s="665"/>
    </row>
    <row r="37" spans="1:18" ht="21.75" customHeight="1" thickBot="1">
      <c r="A37" s="1971"/>
      <c r="B37" s="1972"/>
      <c r="C37" s="1972"/>
      <c r="D37" s="1972"/>
      <c r="E37" s="1972"/>
      <c r="F37" s="1972"/>
      <c r="G37" s="664"/>
      <c r="H37" s="664"/>
      <c r="I37" s="664"/>
      <c r="J37" s="664"/>
      <c r="K37" s="664"/>
      <c r="L37" s="664"/>
      <c r="M37" s="664"/>
      <c r="N37" s="664"/>
      <c r="O37" s="664"/>
      <c r="P37" s="664"/>
      <c r="Q37" s="663"/>
      <c r="R37" s="662"/>
    </row>
  </sheetData>
  <mergeCells count="37">
    <mergeCell ref="A37:F37"/>
    <mergeCell ref="A31:F31"/>
    <mergeCell ref="A32:F32"/>
    <mergeCell ref="A33:F33"/>
    <mergeCell ref="A34:F34"/>
    <mergeCell ref="A35:F35"/>
    <mergeCell ref="A36:F36"/>
    <mergeCell ref="A30:F30"/>
    <mergeCell ref="A19:F19"/>
    <mergeCell ref="A20:F20"/>
    <mergeCell ref="A21:F21"/>
    <mergeCell ref="A22:F22"/>
    <mergeCell ref="A23:F23"/>
    <mergeCell ref="A24:F24"/>
    <mergeCell ref="A25:F25"/>
    <mergeCell ref="A26:F26"/>
    <mergeCell ref="A27:F27"/>
    <mergeCell ref="A28:F28"/>
    <mergeCell ref="A29:F29"/>
    <mergeCell ref="A18:F18"/>
    <mergeCell ref="A7:F7"/>
    <mergeCell ref="A8:F8"/>
    <mergeCell ref="A9:F9"/>
    <mergeCell ref="A10:F10"/>
    <mergeCell ref="A11:F11"/>
    <mergeCell ref="A12:F12"/>
    <mergeCell ref="A13:F13"/>
    <mergeCell ref="A14:F14"/>
    <mergeCell ref="A15:F15"/>
    <mergeCell ref="A16:F16"/>
    <mergeCell ref="A17:F17"/>
    <mergeCell ref="A6:F6"/>
    <mergeCell ref="A1:R1"/>
    <mergeCell ref="A2:F3"/>
    <mergeCell ref="G2:R2"/>
    <mergeCell ref="A4:F4"/>
    <mergeCell ref="A5:F5"/>
  </mergeCells>
  <hyperlinks>
    <hyperlink ref="A2" r:id="rId1" display="SADR@AJI PROGRAMA"/>
  </hyperlinks>
  <printOptions horizontalCentered="1"/>
  <pageMargins left="0.31496062992125984" right="0" top="0.31496062992125984" bottom="0.19685039370078741" header="0.19685039370078741" footer="0.19685039370078741"/>
  <pageSetup paperSize="9" orientation="portrait" r:id="rId2"/>
  <headerFooter alignWithMargins="0">
    <oddFooter>&amp;A</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7"/>
  <sheetViews>
    <sheetView workbookViewId="0">
      <selection activeCell="T29" sqref="T29"/>
    </sheetView>
  </sheetViews>
  <sheetFormatPr defaultColWidth="9.33203125" defaultRowHeight="15.75"/>
  <cols>
    <col min="1" max="6" width="6.6640625" style="660" customWidth="1"/>
    <col min="7" max="18" width="5.83203125" style="661" customWidth="1"/>
    <col min="19" max="16384" width="9.33203125" style="660"/>
  </cols>
  <sheetData>
    <row r="1" spans="1:18" ht="23.25" customHeight="1" thickBot="1">
      <c r="A1" s="2006" t="s">
        <v>622</v>
      </c>
      <c r="B1" s="2006"/>
      <c r="C1" s="2006"/>
      <c r="D1" s="2006"/>
      <c r="E1" s="2006"/>
      <c r="F1" s="2006"/>
      <c r="G1" s="2006"/>
      <c r="H1" s="2006"/>
      <c r="I1" s="2006"/>
      <c r="J1" s="2006"/>
      <c r="K1" s="2006"/>
      <c r="L1" s="2006"/>
      <c r="M1" s="2006"/>
      <c r="N1" s="2006"/>
      <c r="O1" s="2006"/>
      <c r="P1" s="2006"/>
      <c r="Q1" s="2006"/>
      <c r="R1" s="2006"/>
    </row>
    <row r="2" spans="1:18" ht="12.75">
      <c r="A2" s="1950" t="s">
        <v>282</v>
      </c>
      <c r="B2" s="1951"/>
      <c r="C2" s="1951"/>
      <c r="D2" s="1951"/>
      <c r="E2" s="1951"/>
      <c r="F2" s="1951"/>
      <c r="G2" s="1954" t="s">
        <v>281</v>
      </c>
      <c r="H2" s="1954"/>
      <c r="I2" s="1954"/>
      <c r="J2" s="1954"/>
      <c r="K2" s="1954"/>
      <c r="L2" s="1954"/>
      <c r="M2" s="1954"/>
      <c r="N2" s="1954"/>
      <c r="O2" s="1954"/>
      <c r="P2" s="1954"/>
      <c r="Q2" s="2007"/>
      <c r="R2" s="1955"/>
    </row>
    <row r="3" spans="1:18" ht="13.5" customHeight="1">
      <c r="A3" s="1952"/>
      <c r="B3" s="1953"/>
      <c r="C3" s="1953"/>
      <c r="D3" s="1953"/>
      <c r="E3" s="1953"/>
      <c r="F3" s="1953"/>
      <c r="G3" s="668" t="s">
        <v>259</v>
      </c>
      <c r="H3" s="668" t="s">
        <v>260</v>
      </c>
      <c r="I3" s="668" t="s">
        <v>261</v>
      </c>
      <c r="J3" s="668" t="s">
        <v>262</v>
      </c>
      <c r="K3" s="668" t="s">
        <v>253</v>
      </c>
      <c r="L3" s="668" t="s">
        <v>254</v>
      </c>
      <c r="M3" s="668" t="s">
        <v>255</v>
      </c>
      <c r="N3" s="668" t="s">
        <v>256</v>
      </c>
      <c r="O3" s="668" t="s">
        <v>257</v>
      </c>
      <c r="P3" s="668" t="s">
        <v>263</v>
      </c>
      <c r="Q3" s="668" t="s">
        <v>280</v>
      </c>
      <c r="R3" s="669" t="s">
        <v>264</v>
      </c>
    </row>
    <row r="4" spans="1:18" ht="21" customHeight="1">
      <c r="A4" s="2017" t="s">
        <v>1157</v>
      </c>
      <c r="B4" s="2018"/>
      <c r="C4" s="2018"/>
      <c r="D4" s="2018"/>
      <c r="E4" s="2018"/>
      <c r="F4" s="2018"/>
      <c r="G4" s="892" t="s">
        <v>863</v>
      </c>
      <c r="H4" s="892"/>
      <c r="I4" s="892"/>
      <c r="J4" s="892"/>
      <c r="K4" s="892"/>
      <c r="L4" s="892"/>
      <c r="M4" s="892"/>
      <c r="N4" s="892"/>
      <c r="O4" s="892"/>
      <c r="P4" s="892"/>
      <c r="Q4" s="901"/>
      <c r="R4" s="893"/>
    </row>
    <row r="5" spans="1:18" ht="20.25" customHeight="1">
      <c r="A5" s="2017" t="s">
        <v>1158</v>
      </c>
      <c r="B5" s="2018"/>
      <c r="C5" s="2018"/>
      <c r="D5" s="2018"/>
      <c r="E5" s="2018"/>
      <c r="F5" s="2018"/>
      <c r="G5" s="892" t="s">
        <v>863</v>
      </c>
      <c r="H5" s="892" t="s">
        <v>863</v>
      </c>
      <c r="I5" s="892" t="s">
        <v>863</v>
      </c>
      <c r="J5" s="892" t="s">
        <v>863</v>
      </c>
      <c r="K5" s="892" t="s">
        <v>863</v>
      </c>
      <c r="L5" s="892" t="s">
        <v>863</v>
      </c>
      <c r="M5" s="892" t="s">
        <v>863</v>
      </c>
      <c r="N5" s="892" t="s">
        <v>863</v>
      </c>
      <c r="O5" s="892" t="s">
        <v>863</v>
      </c>
      <c r="P5" s="892" t="s">
        <v>863</v>
      </c>
      <c r="Q5" s="901"/>
      <c r="R5" s="893"/>
    </row>
    <row r="6" spans="1:18" ht="20.25" customHeight="1">
      <c r="A6" s="2017" t="s">
        <v>1159</v>
      </c>
      <c r="B6" s="2018"/>
      <c r="C6" s="2018"/>
      <c r="D6" s="2018"/>
      <c r="E6" s="2018"/>
      <c r="F6" s="2018"/>
      <c r="G6" s="892" t="s">
        <v>863</v>
      </c>
      <c r="H6" s="892" t="s">
        <v>863</v>
      </c>
      <c r="I6" s="892" t="s">
        <v>863</v>
      </c>
      <c r="J6" s="892" t="s">
        <v>863</v>
      </c>
      <c r="K6" s="892" t="s">
        <v>863</v>
      </c>
      <c r="L6" s="892" t="s">
        <v>863</v>
      </c>
      <c r="M6" s="892" t="s">
        <v>863</v>
      </c>
      <c r="N6" s="892" t="s">
        <v>863</v>
      </c>
      <c r="O6" s="892" t="s">
        <v>863</v>
      </c>
      <c r="P6" s="892" t="s">
        <v>863</v>
      </c>
      <c r="Q6" s="901"/>
      <c r="R6" s="893"/>
    </row>
    <row r="7" spans="1:18" ht="20.25" customHeight="1">
      <c r="A7" s="2003" t="s">
        <v>1160</v>
      </c>
      <c r="B7" s="2004"/>
      <c r="C7" s="2004"/>
      <c r="D7" s="2004"/>
      <c r="E7" s="2004"/>
      <c r="F7" s="2005"/>
      <c r="G7" s="892" t="s">
        <v>863</v>
      </c>
      <c r="H7" s="892" t="s">
        <v>863</v>
      </c>
      <c r="I7" s="892" t="s">
        <v>863</v>
      </c>
      <c r="J7" s="892" t="s">
        <v>863</v>
      </c>
      <c r="K7" s="892" t="s">
        <v>863</v>
      </c>
      <c r="L7" s="892" t="s">
        <v>863</v>
      </c>
      <c r="M7" s="892" t="s">
        <v>863</v>
      </c>
      <c r="N7" s="892" t="s">
        <v>863</v>
      </c>
      <c r="O7" s="892" t="s">
        <v>863</v>
      </c>
      <c r="P7" s="892" t="s">
        <v>863</v>
      </c>
      <c r="Q7" s="901"/>
      <c r="R7" s="893"/>
    </row>
    <row r="8" spans="1:18" ht="19.5" customHeight="1">
      <c r="A8" s="2017" t="s">
        <v>1161</v>
      </c>
      <c r="B8" s="2018"/>
      <c r="C8" s="2018"/>
      <c r="D8" s="2018"/>
      <c r="E8" s="2018"/>
      <c r="F8" s="2018"/>
      <c r="G8" s="892" t="s">
        <v>863</v>
      </c>
      <c r="H8" s="892" t="s">
        <v>863</v>
      </c>
      <c r="I8" s="892" t="s">
        <v>863</v>
      </c>
      <c r="J8" s="892" t="s">
        <v>863</v>
      </c>
      <c r="K8" s="892" t="s">
        <v>863</v>
      </c>
      <c r="L8" s="892" t="s">
        <v>863</v>
      </c>
      <c r="M8" s="892" t="s">
        <v>863</v>
      </c>
      <c r="N8" s="892" t="s">
        <v>863</v>
      </c>
      <c r="O8" s="892" t="s">
        <v>863</v>
      </c>
      <c r="P8" s="892" t="s">
        <v>863</v>
      </c>
      <c r="Q8" s="901"/>
      <c r="R8" s="893"/>
    </row>
    <row r="9" spans="1:18" ht="20.25" customHeight="1">
      <c r="A9" s="2017" t="s">
        <v>1162</v>
      </c>
      <c r="B9" s="2018"/>
      <c r="C9" s="2018"/>
      <c r="D9" s="2018"/>
      <c r="E9" s="2018"/>
      <c r="F9" s="2018"/>
      <c r="G9" s="892" t="s">
        <v>863</v>
      </c>
      <c r="H9" s="892" t="s">
        <v>863</v>
      </c>
      <c r="I9" s="892" t="s">
        <v>863</v>
      </c>
      <c r="J9" s="892" t="s">
        <v>863</v>
      </c>
      <c r="K9" s="892" t="s">
        <v>863</v>
      </c>
      <c r="L9" s="892" t="s">
        <v>863</v>
      </c>
      <c r="M9" s="892" t="s">
        <v>863</v>
      </c>
      <c r="N9" s="892" t="s">
        <v>863</v>
      </c>
      <c r="O9" s="892" t="s">
        <v>863</v>
      </c>
      <c r="P9" s="892" t="s">
        <v>863</v>
      </c>
      <c r="Q9" s="901"/>
      <c r="R9" s="893"/>
    </row>
    <row r="10" spans="1:18" ht="24" customHeight="1">
      <c r="A10" s="2017" t="s">
        <v>1163</v>
      </c>
      <c r="B10" s="2018"/>
      <c r="C10" s="2018"/>
      <c r="D10" s="2018"/>
      <c r="E10" s="2018"/>
      <c r="F10" s="2018"/>
      <c r="G10" s="892" t="s">
        <v>863</v>
      </c>
      <c r="H10" s="892" t="s">
        <v>863</v>
      </c>
      <c r="I10" s="892" t="s">
        <v>863</v>
      </c>
      <c r="J10" s="892" t="s">
        <v>863</v>
      </c>
      <c r="K10" s="892" t="s">
        <v>863</v>
      </c>
      <c r="L10" s="892" t="s">
        <v>863</v>
      </c>
      <c r="M10" s="892" t="s">
        <v>863</v>
      </c>
      <c r="N10" s="892" t="s">
        <v>863</v>
      </c>
      <c r="O10" s="892" t="s">
        <v>863</v>
      </c>
      <c r="P10" s="892" t="s">
        <v>863</v>
      </c>
      <c r="Q10" s="901"/>
      <c r="R10" s="893"/>
    </row>
    <row r="11" spans="1:18" ht="21.75" customHeight="1">
      <c r="A11" s="2017" t="s">
        <v>1164</v>
      </c>
      <c r="B11" s="2018"/>
      <c r="C11" s="2018"/>
      <c r="D11" s="2018"/>
      <c r="E11" s="2018"/>
      <c r="F11" s="2018"/>
      <c r="G11" s="892" t="s">
        <v>863</v>
      </c>
      <c r="H11" s="892" t="s">
        <v>863</v>
      </c>
      <c r="I11" s="892" t="s">
        <v>863</v>
      </c>
      <c r="J11" s="892" t="s">
        <v>863</v>
      </c>
      <c r="K11" s="892" t="s">
        <v>863</v>
      </c>
      <c r="L11" s="892" t="s">
        <v>863</v>
      </c>
      <c r="M11" s="892" t="s">
        <v>863</v>
      </c>
      <c r="N11" s="892" t="s">
        <v>863</v>
      </c>
      <c r="O11" s="892" t="s">
        <v>863</v>
      </c>
      <c r="P11" s="892" t="s">
        <v>863</v>
      </c>
      <c r="Q11" s="901"/>
      <c r="R11" s="893"/>
    </row>
    <row r="12" spans="1:18" ht="25.5" customHeight="1">
      <c r="A12" s="2017" t="s">
        <v>1165</v>
      </c>
      <c r="B12" s="2018"/>
      <c r="C12" s="2018"/>
      <c r="D12" s="2018"/>
      <c r="E12" s="2018"/>
      <c r="F12" s="2018"/>
      <c r="G12" s="892" t="s">
        <v>863</v>
      </c>
      <c r="H12" s="892" t="s">
        <v>863</v>
      </c>
      <c r="I12" s="892" t="s">
        <v>863</v>
      </c>
      <c r="J12" s="892" t="s">
        <v>863</v>
      </c>
      <c r="K12" s="892" t="s">
        <v>863</v>
      </c>
      <c r="L12" s="892" t="s">
        <v>863</v>
      </c>
      <c r="M12" s="892" t="s">
        <v>863</v>
      </c>
      <c r="N12" s="892" t="s">
        <v>863</v>
      </c>
      <c r="O12" s="892" t="s">
        <v>863</v>
      </c>
      <c r="P12" s="892" t="s">
        <v>863</v>
      </c>
      <c r="Q12" s="901"/>
      <c r="R12" s="893"/>
    </row>
    <row r="13" spans="1:18" ht="21.75" customHeight="1">
      <c r="A13" s="2017" t="s">
        <v>1166</v>
      </c>
      <c r="B13" s="2018"/>
      <c r="C13" s="2018"/>
      <c r="D13" s="2018"/>
      <c r="E13" s="2018"/>
      <c r="F13" s="2018"/>
      <c r="G13" s="892" t="s">
        <v>863</v>
      </c>
      <c r="H13" s="892" t="s">
        <v>863</v>
      </c>
      <c r="I13" s="892" t="s">
        <v>863</v>
      </c>
      <c r="J13" s="892" t="s">
        <v>863</v>
      </c>
      <c r="K13" s="892" t="s">
        <v>863</v>
      </c>
      <c r="L13" s="892" t="s">
        <v>863</v>
      </c>
      <c r="M13" s="892" t="s">
        <v>863</v>
      </c>
      <c r="N13" s="892" t="s">
        <v>863</v>
      </c>
      <c r="O13" s="892" t="s">
        <v>863</v>
      </c>
      <c r="P13" s="892" t="s">
        <v>863</v>
      </c>
      <c r="Q13" s="901"/>
      <c r="R13" s="893"/>
    </row>
    <row r="14" spans="1:18" ht="21.75" customHeight="1">
      <c r="A14" s="2017" t="s">
        <v>1167</v>
      </c>
      <c r="B14" s="2018"/>
      <c r="C14" s="2018"/>
      <c r="D14" s="2018"/>
      <c r="E14" s="2018"/>
      <c r="F14" s="2018"/>
      <c r="G14" s="892" t="s">
        <v>863</v>
      </c>
      <c r="H14" s="892"/>
      <c r="I14" s="892"/>
      <c r="J14" s="892"/>
      <c r="K14" s="892"/>
      <c r="L14" s="892"/>
      <c r="M14" s="892"/>
      <c r="N14" s="892"/>
      <c r="O14" s="892"/>
      <c r="P14" s="892"/>
      <c r="Q14" s="901"/>
      <c r="R14" s="893"/>
    </row>
    <row r="15" spans="1:18" ht="21.75" customHeight="1">
      <c r="A15" s="2017" t="s">
        <v>1168</v>
      </c>
      <c r="B15" s="2018"/>
      <c r="C15" s="2018"/>
      <c r="D15" s="2018"/>
      <c r="E15" s="2018"/>
      <c r="F15" s="2018"/>
      <c r="G15" s="892" t="s">
        <v>863</v>
      </c>
      <c r="H15" s="892"/>
      <c r="I15" s="892"/>
      <c r="J15" s="892"/>
      <c r="K15" s="892"/>
      <c r="L15" s="892"/>
      <c r="M15" s="892"/>
      <c r="N15" s="892"/>
      <c r="O15" s="892"/>
      <c r="P15" s="892"/>
      <c r="Q15" s="901"/>
      <c r="R15" s="893"/>
    </row>
    <row r="16" spans="1:18" ht="21.75" customHeight="1">
      <c r="A16" s="2017" t="s">
        <v>1169</v>
      </c>
      <c r="B16" s="2018"/>
      <c r="C16" s="2018"/>
      <c r="D16" s="2018"/>
      <c r="E16" s="2018"/>
      <c r="F16" s="2018"/>
      <c r="G16" s="892"/>
      <c r="H16" s="892" t="s">
        <v>863</v>
      </c>
      <c r="I16" s="892"/>
      <c r="J16" s="892" t="s">
        <v>863</v>
      </c>
      <c r="K16" s="892"/>
      <c r="L16" s="892" t="s">
        <v>863</v>
      </c>
      <c r="M16" s="892"/>
      <c r="N16" s="892" t="s">
        <v>863</v>
      </c>
      <c r="O16" s="892"/>
      <c r="P16" s="892"/>
      <c r="Q16" s="901"/>
      <c r="R16" s="893"/>
    </row>
    <row r="17" spans="1:18" ht="21.75" customHeight="1">
      <c r="A17" s="2017" t="s">
        <v>1170</v>
      </c>
      <c r="B17" s="2018"/>
      <c r="C17" s="2018"/>
      <c r="D17" s="2018"/>
      <c r="E17" s="2018"/>
      <c r="F17" s="2018"/>
      <c r="G17" s="892" t="s">
        <v>863</v>
      </c>
      <c r="H17" s="892" t="s">
        <v>863</v>
      </c>
      <c r="I17" s="892" t="s">
        <v>863</v>
      </c>
      <c r="J17" s="892" t="s">
        <v>863</v>
      </c>
      <c r="K17" s="892" t="s">
        <v>863</v>
      </c>
      <c r="L17" s="892" t="s">
        <v>863</v>
      </c>
      <c r="M17" s="892" t="s">
        <v>863</v>
      </c>
      <c r="N17" s="892" t="s">
        <v>863</v>
      </c>
      <c r="O17" s="892" t="s">
        <v>863</v>
      </c>
      <c r="P17" s="892" t="s">
        <v>863</v>
      </c>
      <c r="Q17" s="901"/>
      <c r="R17" s="893"/>
    </row>
    <row r="18" spans="1:18" ht="24.75" customHeight="1">
      <c r="A18" s="2017" t="s">
        <v>1171</v>
      </c>
      <c r="B18" s="2018"/>
      <c r="C18" s="2018"/>
      <c r="D18" s="2018"/>
      <c r="E18" s="2018"/>
      <c r="F18" s="2018"/>
      <c r="G18" s="892" t="s">
        <v>863</v>
      </c>
      <c r="H18" s="892" t="s">
        <v>863</v>
      </c>
      <c r="I18" s="892" t="s">
        <v>863</v>
      </c>
      <c r="J18" s="892" t="s">
        <v>863</v>
      </c>
      <c r="K18" s="892" t="s">
        <v>863</v>
      </c>
      <c r="L18" s="892" t="s">
        <v>863</v>
      </c>
      <c r="M18" s="892" t="s">
        <v>863</v>
      </c>
      <c r="N18" s="892" t="s">
        <v>863</v>
      </c>
      <c r="O18" s="892" t="s">
        <v>863</v>
      </c>
      <c r="P18" s="892" t="s">
        <v>863</v>
      </c>
      <c r="Q18" s="901"/>
      <c r="R18" s="893"/>
    </row>
    <row r="19" spans="1:18" ht="24" customHeight="1">
      <c r="A19" s="2017" t="s">
        <v>1172</v>
      </c>
      <c r="B19" s="2018"/>
      <c r="C19" s="2018"/>
      <c r="D19" s="2018"/>
      <c r="E19" s="2018"/>
      <c r="F19" s="2018"/>
      <c r="G19" s="892" t="s">
        <v>863</v>
      </c>
      <c r="H19" s="892" t="s">
        <v>863</v>
      </c>
      <c r="I19" s="892" t="s">
        <v>863</v>
      </c>
      <c r="J19" s="892" t="s">
        <v>863</v>
      </c>
      <c r="K19" s="892" t="s">
        <v>863</v>
      </c>
      <c r="L19" s="892" t="s">
        <v>863</v>
      </c>
      <c r="M19" s="892" t="s">
        <v>863</v>
      </c>
      <c r="N19" s="892" t="s">
        <v>863</v>
      </c>
      <c r="O19" s="892" t="s">
        <v>863</v>
      </c>
      <c r="P19" s="892" t="s">
        <v>863</v>
      </c>
      <c r="Q19" s="901"/>
      <c r="R19" s="893"/>
    </row>
    <row r="20" spans="1:18" ht="24" customHeight="1">
      <c r="A20" s="2003" t="s">
        <v>1173</v>
      </c>
      <c r="B20" s="2004"/>
      <c r="C20" s="2004"/>
      <c r="D20" s="2004"/>
      <c r="E20" s="2004"/>
      <c r="F20" s="2005"/>
      <c r="G20" s="892" t="s">
        <v>863</v>
      </c>
      <c r="H20" s="892" t="s">
        <v>863</v>
      </c>
      <c r="I20" s="892" t="s">
        <v>863</v>
      </c>
      <c r="J20" s="892" t="s">
        <v>863</v>
      </c>
      <c r="K20" s="892" t="s">
        <v>863</v>
      </c>
      <c r="L20" s="892" t="s">
        <v>863</v>
      </c>
      <c r="M20" s="892" t="s">
        <v>863</v>
      </c>
      <c r="N20" s="892" t="s">
        <v>863</v>
      </c>
      <c r="O20" s="892" t="s">
        <v>863</v>
      </c>
      <c r="P20" s="892" t="s">
        <v>863</v>
      </c>
      <c r="Q20" s="901"/>
      <c r="R20" s="893"/>
    </row>
    <row r="21" spans="1:18" ht="24.75" customHeight="1">
      <c r="A21" s="2017" t="s">
        <v>1174</v>
      </c>
      <c r="B21" s="2018"/>
      <c r="C21" s="2018"/>
      <c r="D21" s="2018"/>
      <c r="E21" s="2018"/>
      <c r="F21" s="2018"/>
      <c r="G21" s="892" t="s">
        <v>863</v>
      </c>
      <c r="H21" s="892" t="s">
        <v>863</v>
      </c>
      <c r="I21" s="892" t="s">
        <v>863</v>
      </c>
      <c r="J21" s="892" t="s">
        <v>863</v>
      </c>
      <c r="K21" s="892" t="s">
        <v>863</v>
      </c>
      <c r="L21" s="892" t="s">
        <v>863</v>
      </c>
      <c r="M21" s="892" t="s">
        <v>863</v>
      </c>
      <c r="N21" s="892" t="s">
        <v>863</v>
      </c>
      <c r="O21" s="892" t="s">
        <v>863</v>
      </c>
      <c r="P21" s="892" t="s">
        <v>863</v>
      </c>
      <c r="Q21" s="901"/>
      <c r="R21" s="893"/>
    </row>
    <row r="22" spans="1:18" ht="27.75" customHeight="1">
      <c r="A22" s="2017" t="s">
        <v>1175</v>
      </c>
      <c r="B22" s="2018"/>
      <c r="C22" s="2018"/>
      <c r="D22" s="2018"/>
      <c r="E22" s="2018"/>
      <c r="F22" s="2018"/>
      <c r="G22" s="892" t="s">
        <v>863</v>
      </c>
      <c r="H22" s="892" t="s">
        <v>863</v>
      </c>
      <c r="I22" s="892" t="s">
        <v>863</v>
      </c>
      <c r="J22" s="892" t="s">
        <v>863</v>
      </c>
      <c r="K22" s="892" t="s">
        <v>863</v>
      </c>
      <c r="L22" s="892" t="s">
        <v>863</v>
      </c>
      <c r="M22" s="892" t="s">
        <v>863</v>
      </c>
      <c r="N22" s="892" t="s">
        <v>863</v>
      </c>
      <c r="O22" s="892" t="s">
        <v>863</v>
      </c>
      <c r="P22" s="892" t="s">
        <v>863</v>
      </c>
      <c r="Q22" s="901"/>
      <c r="R22" s="893"/>
    </row>
    <row r="23" spans="1:18" ht="21.75" customHeight="1">
      <c r="A23" s="2017" t="s">
        <v>1176</v>
      </c>
      <c r="B23" s="2018"/>
      <c r="C23" s="2018"/>
      <c r="D23" s="2018"/>
      <c r="E23" s="2018"/>
      <c r="F23" s="2018"/>
      <c r="G23" s="892" t="s">
        <v>863</v>
      </c>
      <c r="H23" s="892" t="s">
        <v>863</v>
      </c>
      <c r="I23" s="892"/>
      <c r="J23" s="892"/>
      <c r="K23" s="892"/>
      <c r="L23" s="892"/>
      <c r="M23" s="892"/>
      <c r="N23" s="892"/>
      <c r="O23" s="892"/>
      <c r="P23" s="892"/>
      <c r="Q23" s="901"/>
      <c r="R23" s="893"/>
    </row>
    <row r="24" spans="1:18" ht="25.5" customHeight="1">
      <c r="A24" s="2017" t="s">
        <v>1177</v>
      </c>
      <c r="B24" s="2018"/>
      <c r="C24" s="2018"/>
      <c r="D24" s="2018"/>
      <c r="E24" s="2018"/>
      <c r="F24" s="2018"/>
      <c r="G24" s="892"/>
      <c r="H24" s="892"/>
      <c r="I24" s="892"/>
      <c r="J24" s="892"/>
      <c r="K24" s="892" t="s">
        <v>863</v>
      </c>
      <c r="L24" s="892"/>
      <c r="M24" s="892"/>
      <c r="N24" s="892"/>
      <c r="O24" s="892" t="s">
        <v>863</v>
      </c>
      <c r="P24" s="892" t="s">
        <v>863</v>
      </c>
      <c r="Q24" s="901"/>
      <c r="R24" s="893"/>
    </row>
    <row r="25" spans="1:18" ht="26.25" customHeight="1">
      <c r="A25" s="2017" t="s">
        <v>1178</v>
      </c>
      <c r="B25" s="2018"/>
      <c r="C25" s="2018"/>
      <c r="D25" s="2018"/>
      <c r="E25" s="2018"/>
      <c r="F25" s="2018"/>
      <c r="G25" s="892" t="s">
        <v>863</v>
      </c>
      <c r="H25" s="892" t="s">
        <v>863</v>
      </c>
      <c r="I25" s="892" t="s">
        <v>863</v>
      </c>
      <c r="J25" s="892" t="s">
        <v>863</v>
      </c>
      <c r="K25" s="892" t="s">
        <v>863</v>
      </c>
      <c r="L25" s="892" t="s">
        <v>863</v>
      </c>
      <c r="M25" s="892" t="s">
        <v>863</v>
      </c>
      <c r="N25" s="892" t="s">
        <v>863</v>
      </c>
      <c r="O25" s="892" t="s">
        <v>863</v>
      </c>
      <c r="P25" s="892" t="s">
        <v>863</v>
      </c>
      <c r="Q25" s="901"/>
      <c r="R25" s="893"/>
    </row>
    <row r="26" spans="1:18" ht="24.75" customHeight="1">
      <c r="A26" s="2017" t="s">
        <v>1179</v>
      </c>
      <c r="B26" s="2018"/>
      <c r="C26" s="2018"/>
      <c r="D26" s="2018"/>
      <c r="E26" s="2018"/>
      <c r="F26" s="2018"/>
      <c r="G26" s="892" t="s">
        <v>863</v>
      </c>
      <c r="H26" s="892" t="s">
        <v>863</v>
      </c>
      <c r="I26" s="892" t="s">
        <v>863</v>
      </c>
      <c r="J26" s="892" t="s">
        <v>863</v>
      </c>
      <c r="K26" s="892" t="s">
        <v>863</v>
      </c>
      <c r="L26" s="892" t="s">
        <v>863</v>
      </c>
      <c r="M26" s="892" t="s">
        <v>863</v>
      </c>
      <c r="N26" s="892" t="s">
        <v>863</v>
      </c>
      <c r="O26" s="892" t="s">
        <v>863</v>
      </c>
      <c r="P26" s="892" t="s">
        <v>863</v>
      </c>
      <c r="Q26" s="901"/>
      <c r="R26" s="893"/>
    </row>
    <row r="27" spans="1:18" ht="24.75" customHeight="1">
      <c r="A27" s="2017" t="s">
        <v>1180</v>
      </c>
      <c r="B27" s="2018"/>
      <c r="C27" s="2018"/>
      <c r="D27" s="2018"/>
      <c r="E27" s="2018"/>
      <c r="F27" s="2018"/>
      <c r="G27" s="892" t="s">
        <v>863</v>
      </c>
      <c r="H27" s="892" t="s">
        <v>863</v>
      </c>
      <c r="I27" s="892" t="s">
        <v>863</v>
      </c>
      <c r="J27" s="892" t="s">
        <v>863</v>
      </c>
      <c r="K27" s="892" t="s">
        <v>863</v>
      </c>
      <c r="L27" s="892" t="s">
        <v>863</v>
      </c>
      <c r="M27" s="892" t="s">
        <v>863</v>
      </c>
      <c r="N27" s="892" t="s">
        <v>863</v>
      </c>
      <c r="O27" s="892" t="s">
        <v>863</v>
      </c>
      <c r="P27" s="892" t="s">
        <v>863</v>
      </c>
      <c r="Q27" s="901"/>
      <c r="R27" s="893"/>
    </row>
    <row r="28" spans="1:18" ht="36" customHeight="1">
      <c r="A28" s="2017" t="s">
        <v>1181</v>
      </c>
      <c r="B28" s="2018"/>
      <c r="C28" s="2018"/>
      <c r="D28" s="2018"/>
      <c r="E28" s="2018"/>
      <c r="F28" s="2018"/>
      <c r="G28" s="892" t="s">
        <v>863</v>
      </c>
      <c r="H28" s="892" t="s">
        <v>863</v>
      </c>
      <c r="I28" s="892" t="s">
        <v>863</v>
      </c>
      <c r="J28" s="892" t="s">
        <v>863</v>
      </c>
      <c r="K28" s="892" t="s">
        <v>863</v>
      </c>
      <c r="L28" s="892" t="s">
        <v>863</v>
      </c>
      <c r="M28" s="892" t="s">
        <v>863</v>
      </c>
      <c r="N28" s="892" t="s">
        <v>863</v>
      </c>
      <c r="O28" s="892" t="s">
        <v>863</v>
      </c>
      <c r="P28" s="892" t="s">
        <v>863</v>
      </c>
      <c r="Q28" s="901"/>
      <c r="R28" s="893"/>
    </row>
    <row r="29" spans="1:18" ht="39.75" customHeight="1">
      <c r="A29" s="2017" t="s">
        <v>1182</v>
      </c>
      <c r="B29" s="2018"/>
      <c r="C29" s="2018"/>
      <c r="D29" s="2018"/>
      <c r="E29" s="2018"/>
      <c r="F29" s="2018"/>
      <c r="G29" s="892" t="s">
        <v>863</v>
      </c>
      <c r="H29" s="892" t="s">
        <v>863</v>
      </c>
      <c r="I29" s="892" t="s">
        <v>863</v>
      </c>
      <c r="J29" s="892" t="s">
        <v>863</v>
      </c>
      <c r="K29" s="892" t="s">
        <v>863</v>
      </c>
      <c r="L29" s="892" t="s">
        <v>863</v>
      </c>
      <c r="M29" s="892" t="s">
        <v>863</v>
      </c>
      <c r="N29" s="892" t="s">
        <v>863</v>
      </c>
      <c r="O29" s="892" t="s">
        <v>863</v>
      </c>
      <c r="P29" s="892" t="s">
        <v>863</v>
      </c>
      <c r="Q29" s="901"/>
      <c r="R29" s="893"/>
    </row>
    <row r="30" spans="1:18" ht="27.75" customHeight="1" thickBot="1">
      <c r="A30" s="2080" t="s">
        <v>1183</v>
      </c>
      <c r="B30" s="2081"/>
      <c r="C30" s="2081"/>
      <c r="D30" s="2081"/>
      <c r="E30" s="2081"/>
      <c r="F30" s="2081"/>
      <c r="G30" s="913" t="s">
        <v>863</v>
      </c>
      <c r="H30" s="913" t="s">
        <v>863</v>
      </c>
      <c r="I30" s="913" t="s">
        <v>863</v>
      </c>
      <c r="J30" s="913" t="s">
        <v>863</v>
      </c>
      <c r="K30" s="913" t="s">
        <v>863</v>
      </c>
      <c r="L30" s="913" t="s">
        <v>863</v>
      </c>
      <c r="M30" s="913" t="s">
        <v>863</v>
      </c>
      <c r="N30" s="913" t="s">
        <v>863</v>
      </c>
      <c r="O30" s="913" t="s">
        <v>863</v>
      </c>
      <c r="P30" s="913" t="s">
        <v>863</v>
      </c>
      <c r="Q30" s="949"/>
      <c r="R30" s="950"/>
    </row>
    <row r="31" spans="1:18" ht="21.75" customHeight="1"/>
    <row r="32" spans="1:18" ht="21.75" customHeight="1"/>
    <row r="33" ht="21.75" customHeight="1"/>
    <row r="34" ht="21.75" customHeight="1"/>
    <row r="35" ht="21.75" customHeight="1"/>
    <row r="36" ht="21.75" customHeight="1"/>
    <row r="37" ht="21.75" customHeight="1"/>
  </sheetData>
  <mergeCells count="30">
    <mergeCell ref="A30:F30"/>
    <mergeCell ref="A19:F19"/>
    <mergeCell ref="A20:F20"/>
    <mergeCell ref="A21:F21"/>
    <mergeCell ref="A22:F22"/>
    <mergeCell ref="A23:F23"/>
    <mergeCell ref="A24:F24"/>
    <mergeCell ref="A25:F25"/>
    <mergeCell ref="A26:F26"/>
    <mergeCell ref="A27:F27"/>
    <mergeCell ref="A28:F28"/>
    <mergeCell ref="A29:F29"/>
    <mergeCell ref="A18:F18"/>
    <mergeCell ref="A7:F7"/>
    <mergeCell ref="A8:F8"/>
    <mergeCell ref="A9:F9"/>
    <mergeCell ref="A10:F10"/>
    <mergeCell ref="A11:F11"/>
    <mergeCell ref="A12:F12"/>
    <mergeCell ref="A13:F13"/>
    <mergeCell ref="A14:F14"/>
    <mergeCell ref="A15:F15"/>
    <mergeCell ref="A16:F16"/>
    <mergeCell ref="A17:F17"/>
    <mergeCell ref="A6:F6"/>
    <mergeCell ref="A1:R1"/>
    <mergeCell ref="A2:F3"/>
    <mergeCell ref="G2:R2"/>
    <mergeCell ref="A4:F4"/>
    <mergeCell ref="A5:F5"/>
  </mergeCells>
  <hyperlinks>
    <hyperlink ref="A2" r:id="rId1" display="SADR@AJI PROGRAMA"/>
  </hyperlinks>
  <printOptions horizontalCentered="1"/>
  <pageMargins left="0.31496062992125984" right="0" top="0.31496062992125984" bottom="0.19685039370078741" header="0.19685039370078741" footer="0.19685039370078741"/>
  <pageSetup paperSize="9" orientation="portrait" r:id="rId2"/>
  <headerFooter alignWithMargins="0">
    <oddFooter>&amp;A</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0"/>
  <dimension ref="A1:Q37"/>
  <sheetViews>
    <sheetView topLeftCell="A5" workbookViewId="0">
      <selection activeCell="M28" sqref="M28"/>
    </sheetView>
  </sheetViews>
  <sheetFormatPr defaultColWidth="9.33203125" defaultRowHeight="15.75"/>
  <cols>
    <col min="1" max="6" width="6.1640625" style="660" customWidth="1"/>
    <col min="7" max="17" width="5.83203125" style="661" customWidth="1"/>
    <col min="18" max="16384" width="9.33203125" style="660"/>
  </cols>
  <sheetData>
    <row r="1" spans="1:17" ht="23.25" customHeight="1" thickBot="1">
      <c r="A1" s="1947" t="s">
        <v>649</v>
      </c>
      <c r="B1" s="1948"/>
      <c r="C1" s="1948"/>
      <c r="D1" s="1948"/>
      <c r="E1" s="1948"/>
      <c r="F1" s="1948"/>
      <c r="G1" s="1948"/>
      <c r="H1" s="1948"/>
      <c r="I1" s="1948"/>
      <c r="J1" s="1948"/>
      <c r="K1" s="1948"/>
      <c r="L1" s="1948"/>
      <c r="M1" s="1948"/>
      <c r="N1" s="1948"/>
      <c r="O1" s="1948"/>
      <c r="P1" s="1948"/>
      <c r="Q1" s="1949"/>
    </row>
    <row r="2" spans="1:17" ht="12.75">
      <c r="A2" s="1950" t="s">
        <v>282</v>
      </c>
      <c r="B2" s="1951"/>
      <c r="C2" s="1951"/>
      <c r="D2" s="1951"/>
      <c r="E2" s="1951"/>
      <c r="F2" s="1951"/>
      <c r="G2" s="1954" t="s">
        <v>281</v>
      </c>
      <c r="H2" s="1954"/>
      <c r="I2" s="1954"/>
      <c r="J2" s="1954"/>
      <c r="K2" s="1954"/>
      <c r="L2" s="1954"/>
      <c r="M2" s="1954"/>
      <c r="N2" s="1954"/>
      <c r="O2" s="1954"/>
      <c r="P2" s="1954"/>
      <c r="Q2" s="1955"/>
    </row>
    <row r="3" spans="1:17" ht="13.5" customHeight="1">
      <c r="A3" s="1952"/>
      <c r="B3" s="1953"/>
      <c r="C3" s="1953"/>
      <c r="D3" s="1953"/>
      <c r="E3" s="1953"/>
      <c r="F3" s="1953"/>
      <c r="G3" s="668" t="s">
        <v>259</v>
      </c>
      <c r="H3" s="668" t="s">
        <v>260</v>
      </c>
      <c r="I3" s="668" t="s">
        <v>261</v>
      </c>
      <c r="J3" s="668" t="s">
        <v>262</v>
      </c>
      <c r="K3" s="668" t="s">
        <v>253</v>
      </c>
      <c r="L3" s="668" t="s">
        <v>254</v>
      </c>
      <c r="M3" s="668" t="s">
        <v>255</v>
      </c>
      <c r="N3" s="668" t="s">
        <v>256</v>
      </c>
      <c r="O3" s="668" t="s">
        <v>257</v>
      </c>
      <c r="P3" s="668" t="s">
        <v>263</v>
      </c>
      <c r="Q3" s="669" t="s">
        <v>280</v>
      </c>
    </row>
    <row r="4" spans="1:17" ht="24.75" customHeight="1">
      <c r="A4" s="2017" t="s">
        <v>1191</v>
      </c>
      <c r="B4" s="2018"/>
      <c r="C4" s="2018"/>
      <c r="D4" s="2018"/>
      <c r="E4" s="2018"/>
      <c r="F4" s="2018"/>
      <c r="G4" s="892" t="s">
        <v>863</v>
      </c>
      <c r="H4" s="892" t="s">
        <v>863</v>
      </c>
      <c r="I4" s="892"/>
      <c r="J4" s="892"/>
      <c r="K4" s="892"/>
      <c r="L4" s="892"/>
      <c r="M4" s="892"/>
      <c r="N4" s="892"/>
      <c r="O4" s="892"/>
      <c r="P4" s="892"/>
      <c r="Q4" s="893" t="s">
        <v>863</v>
      </c>
    </row>
    <row r="5" spans="1:17" ht="20.25" customHeight="1">
      <c r="A5" s="2017" t="s">
        <v>1192</v>
      </c>
      <c r="B5" s="2018"/>
      <c r="C5" s="2018"/>
      <c r="D5" s="2018"/>
      <c r="E5" s="2018"/>
      <c r="F5" s="2018"/>
      <c r="G5" s="892" t="s">
        <v>863</v>
      </c>
      <c r="H5" s="892" t="s">
        <v>863</v>
      </c>
      <c r="I5" s="892"/>
      <c r="J5" s="892"/>
      <c r="K5" s="892"/>
      <c r="L5" s="892"/>
      <c r="M5" s="892"/>
      <c r="N5" s="892"/>
      <c r="O5" s="892"/>
      <c r="P5" s="892"/>
      <c r="Q5" s="893" t="s">
        <v>863</v>
      </c>
    </row>
    <row r="6" spans="1:17" ht="24" customHeight="1">
      <c r="A6" s="2017" t="s">
        <v>1193</v>
      </c>
      <c r="B6" s="2018"/>
      <c r="C6" s="2018"/>
      <c r="D6" s="2018"/>
      <c r="E6" s="2018"/>
      <c r="F6" s="2018"/>
      <c r="G6" s="892" t="s">
        <v>863</v>
      </c>
      <c r="H6" s="892" t="s">
        <v>863</v>
      </c>
      <c r="I6" s="892" t="s">
        <v>863</v>
      </c>
      <c r="J6" s="892" t="s">
        <v>863</v>
      </c>
      <c r="K6" s="892" t="s">
        <v>863</v>
      </c>
      <c r="L6" s="892" t="s">
        <v>863</v>
      </c>
      <c r="M6" s="892" t="s">
        <v>863</v>
      </c>
      <c r="N6" s="892" t="s">
        <v>863</v>
      </c>
      <c r="O6" s="892" t="s">
        <v>863</v>
      </c>
      <c r="P6" s="892" t="s">
        <v>863</v>
      </c>
      <c r="Q6" s="893" t="s">
        <v>863</v>
      </c>
    </row>
    <row r="7" spans="1:17" ht="25.5" customHeight="1">
      <c r="A7" s="2017" t="s">
        <v>1194</v>
      </c>
      <c r="B7" s="2018"/>
      <c r="C7" s="2018"/>
      <c r="D7" s="2018"/>
      <c r="E7" s="2018"/>
      <c r="F7" s="2018"/>
      <c r="G7" s="892" t="s">
        <v>863</v>
      </c>
      <c r="H7" s="892"/>
      <c r="I7" s="892"/>
      <c r="J7" s="892"/>
      <c r="K7" s="892" t="s">
        <v>863</v>
      </c>
      <c r="L7" s="892"/>
      <c r="M7" s="892"/>
      <c r="N7" s="892"/>
      <c r="O7" s="892"/>
      <c r="P7" s="892" t="s">
        <v>863</v>
      </c>
      <c r="Q7" s="893" t="s">
        <v>863</v>
      </c>
    </row>
    <row r="8" spans="1:17" ht="19.5" customHeight="1">
      <c r="A8" s="2017" t="s">
        <v>1195</v>
      </c>
      <c r="B8" s="2018"/>
      <c r="C8" s="2018"/>
      <c r="D8" s="2018"/>
      <c r="E8" s="2018"/>
      <c r="F8" s="2018"/>
      <c r="G8" s="892" t="s">
        <v>863</v>
      </c>
      <c r="H8" s="892" t="s">
        <v>863</v>
      </c>
      <c r="I8" s="892"/>
      <c r="J8" s="892"/>
      <c r="K8" s="892"/>
      <c r="L8" s="892"/>
      <c r="M8" s="892"/>
      <c r="N8" s="892"/>
      <c r="O8" s="892"/>
      <c r="P8" s="892"/>
      <c r="Q8" s="893"/>
    </row>
    <row r="9" spans="1:17" ht="37.5" customHeight="1">
      <c r="A9" s="2017" t="s">
        <v>1196</v>
      </c>
      <c r="B9" s="2018"/>
      <c r="C9" s="2018"/>
      <c r="D9" s="2018"/>
      <c r="E9" s="2018"/>
      <c r="F9" s="2018"/>
      <c r="G9" s="892" t="s">
        <v>863</v>
      </c>
      <c r="H9" s="892" t="s">
        <v>863</v>
      </c>
      <c r="I9" s="892"/>
      <c r="J9" s="892"/>
      <c r="K9" s="892"/>
      <c r="L9" s="892"/>
      <c r="M9" s="892"/>
      <c r="N9" s="892"/>
      <c r="O9" s="892"/>
      <c r="P9" s="892"/>
      <c r="Q9" s="893"/>
    </row>
    <row r="10" spans="1:17" ht="20.25" customHeight="1">
      <c r="A10" s="2017" t="s">
        <v>1197</v>
      </c>
      <c r="B10" s="2018"/>
      <c r="C10" s="2018"/>
      <c r="D10" s="2018"/>
      <c r="E10" s="2018"/>
      <c r="F10" s="2018"/>
      <c r="G10" s="892" t="s">
        <v>863</v>
      </c>
      <c r="H10" s="892" t="s">
        <v>863</v>
      </c>
      <c r="I10" s="892" t="s">
        <v>863</v>
      </c>
      <c r="J10" s="892" t="s">
        <v>863</v>
      </c>
      <c r="K10" s="892" t="s">
        <v>863</v>
      </c>
      <c r="L10" s="892" t="s">
        <v>863</v>
      </c>
      <c r="M10" s="892" t="s">
        <v>863</v>
      </c>
      <c r="N10" s="892" t="s">
        <v>863</v>
      </c>
      <c r="O10" s="892" t="s">
        <v>863</v>
      </c>
      <c r="P10" s="892" t="s">
        <v>863</v>
      </c>
      <c r="Q10" s="893" t="s">
        <v>863</v>
      </c>
    </row>
    <row r="11" spans="1:17" ht="21.75" customHeight="1">
      <c r="A11" s="2017" t="s">
        <v>1198</v>
      </c>
      <c r="B11" s="2018"/>
      <c r="C11" s="2018"/>
      <c r="D11" s="2018"/>
      <c r="E11" s="2018"/>
      <c r="F11" s="2018"/>
      <c r="G11" s="892" t="s">
        <v>863</v>
      </c>
      <c r="H11" s="892" t="s">
        <v>863</v>
      </c>
      <c r="I11" s="892"/>
      <c r="J11" s="892"/>
      <c r="K11" s="892"/>
      <c r="L11" s="892"/>
      <c r="M11" s="892"/>
      <c r="N11" s="892"/>
      <c r="O11" s="892"/>
      <c r="P11" s="892"/>
      <c r="Q11" s="893"/>
    </row>
    <row r="12" spans="1:17" ht="24" customHeight="1">
      <c r="A12" s="2017" t="s">
        <v>1199</v>
      </c>
      <c r="B12" s="2018"/>
      <c r="C12" s="2018"/>
      <c r="D12" s="2018"/>
      <c r="E12" s="2018"/>
      <c r="F12" s="2018"/>
      <c r="G12" s="892" t="s">
        <v>863</v>
      </c>
      <c r="H12" s="892" t="s">
        <v>863</v>
      </c>
      <c r="I12" s="892"/>
      <c r="J12" s="892"/>
      <c r="K12" s="892"/>
      <c r="L12" s="892"/>
      <c r="M12" s="892"/>
      <c r="N12" s="892"/>
      <c r="O12" s="892"/>
      <c r="P12" s="892"/>
      <c r="Q12" s="893"/>
    </row>
    <row r="13" spans="1:17" ht="25.5" customHeight="1">
      <c r="A13" s="2017" t="s">
        <v>1200</v>
      </c>
      <c r="B13" s="2018"/>
      <c r="C13" s="2018"/>
      <c r="D13" s="2018"/>
      <c r="E13" s="2018"/>
      <c r="F13" s="2018"/>
      <c r="G13" s="892" t="s">
        <v>863</v>
      </c>
      <c r="H13" s="892" t="s">
        <v>863</v>
      </c>
      <c r="I13" s="892"/>
      <c r="J13" s="892"/>
      <c r="K13" s="892"/>
      <c r="L13" s="892" t="s">
        <v>863</v>
      </c>
      <c r="M13" s="892" t="s">
        <v>863</v>
      </c>
      <c r="N13" s="892"/>
      <c r="O13" s="892"/>
      <c r="P13" s="892"/>
      <c r="Q13" s="893"/>
    </row>
    <row r="14" spans="1:17" ht="36.75" customHeight="1">
      <c r="A14" s="2017" t="s">
        <v>1201</v>
      </c>
      <c r="B14" s="2018"/>
      <c r="C14" s="2018"/>
      <c r="D14" s="2018"/>
      <c r="E14" s="2018"/>
      <c r="F14" s="2018"/>
      <c r="G14" s="892" t="s">
        <v>863</v>
      </c>
      <c r="H14" s="892" t="s">
        <v>863</v>
      </c>
      <c r="I14" s="892" t="s">
        <v>863</v>
      </c>
      <c r="J14" s="892" t="s">
        <v>863</v>
      </c>
      <c r="K14" s="892" t="s">
        <v>863</v>
      </c>
      <c r="L14" s="892" t="s">
        <v>863</v>
      </c>
      <c r="M14" s="892" t="s">
        <v>863</v>
      </c>
      <c r="N14" s="892" t="s">
        <v>863</v>
      </c>
      <c r="O14" s="892" t="s">
        <v>863</v>
      </c>
      <c r="P14" s="892" t="s">
        <v>863</v>
      </c>
      <c r="Q14" s="893" t="s">
        <v>863</v>
      </c>
    </row>
    <row r="15" spans="1:17" ht="21.75" customHeight="1">
      <c r="A15" s="2017" t="s">
        <v>1202</v>
      </c>
      <c r="B15" s="2018"/>
      <c r="C15" s="2018"/>
      <c r="D15" s="2018"/>
      <c r="E15" s="2018"/>
      <c r="F15" s="2018"/>
      <c r="G15" s="892" t="s">
        <v>863</v>
      </c>
      <c r="H15" s="892" t="s">
        <v>863</v>
      </c>
      <c r="I15" s="892"/>
      <c r="J15" s="892"/>
      <c r="K15" s="892"/>
      <c r="L15" s="892"/>
      <c r="M15" s="892"/>
      <c r="N15" s="892"/>
      <c r="O15" s="892"/>
      <c r="P15" s="892"/>
      <c r="Q15" s="893" t="s">
        <v>863</v>
      </c>
    </row>
    <row r="16" spans="1:17" ht="27" customHeight="1">
      <c r="A16" s="2017" t="s">
        <v>1203</v>
      </c>
      <c r="B16" s="2018"/>
      <c r="C16" s="2018"/>
      <c r="D16" s="2018"/>
      <c r="E16" s="2018"/>
      <c r="F16" s="2018"/>
      <c r="G16" s="892" t="s">
        <v>863</v>
      </c>
      <c r="H16" s="892" t="s">
        <v>863</v>
      </c>
      <c r="I16" s="892" t="s">
        <v>863</v>
      </c>
      <c r="J16" s="892" t="s">
        <v>863</v>
      </c>
      <c r="K16" s="892" t="s">
        <v>863</v>
      </c>
      <c r="L16" s="892" t="s">
        <v>863</v>
      </c>
      <c r="M16" s="892" t="s">
        <v>863</v>
      </c>
      <c r="N16" s="892" t="s">
        <v>863</v>
      </c>
      <c r="O16" s="892" t="s">
        <v>863</v>
      </c>
      <c r="P16" s="892"/>
      <c r="Q16" s="893" t="s">
        <v>863</v>
      </c>
    </row>
    <row r="17" spans="1:17" ht="26.25" customHeight="1">
      <c r="A17" s="2017" t="s">
        <v>1204</v>
      </c>
      <c r="B17" s="2018"/>
      <c r="C17" s="2018"/>
      <c r="D17" s="2018"/>
      <c r="E17" s="2018"/>
      <c r="F17" s="2018"/>
      <c r="G17" s="892" t="s">
        <v>863</v>
      </c>
      <c r="H17" s="892" t="s">
        <v>863</v>
      </c>
      <c r="I17" s="892" t="s">
        <v>863</v>
      </c>
      <c r="J17" s="892" t="s">
        <v>863</v>
      </c>
      <c r="K17" s="892" t="s">
        <v>863</v>
      </c>
      <c r="L17" s="892" t="s">
        <v>863</v>
      </c>
      <c r="M17" s="892" t="s">
        <v>863</v>
      </c>
      <c r="N17" s="892" t="s">
        <v>863</v>
      </c>
      <c r="O17" s="892" t="s">
        <v>863</v>
      </c>
      <c r="P17" s="892"/>
      <c r="Q17" s="893" t="s">
        <v>863</v>
      </c>
    </row>
    <row r="18" spans="1:17" ht="39" customHeight="1">
      <c r="A18" s="2017" t="s">
        <v>1205</v>
      </c>
      <c r="B18" s="2018"/>
      <c r="C18" s="2018"/>
      <c r="D18" s="2018"/>
      <c r="E18" s="2018"/>
      <c r="F18" s="2018"/>
      <c r="G18" s="892" t="s">
        <v>863</v>
      </c>
      <c r="H18" s="892" t="s">
        <v>863</v>
      </c>
      <c r="I18" s="892" t="s">
        <v>863</v>
      </c>
      <c r="J18" s="892" t="s">
        <v>863</v>
      </c>
      <c r="K18" s="892" t="s">
        <v>863</v>
      </c>
      <c r="L18" s="892" t="s">
        <v>863</v>
      </c>
      <c r="M18" s="892" t="s">
        <v>863</v>
      </c>
      <c r="N18" s="892" t="s">
        <v>863</v>
      </c>
      <c r="O18" s="892" t="s">
        <v>863</v>
      </c>
      <c r="P18" s="892"/>
      <c r="Q18" s="893" t="s">
        <v>863</v>
      </c>
    </row>
    <row r="19" spans="1:17" ht="24.75" customHeight="1">
      <c r="A19" s="2017" t="s">
        <v>1206</v>
      </c>
      <c r="B19" s="2018"/>
      <c r="C19" s="2018"/>
      <c r="D19" s="2018"/>
      <c r="E19" s="2018"/>
      <c r="F19" s="2018"/>
      <c r="G19" s="892" t="s">
        <v>863</v>
      </c>
      <c r="H19" s="892" t="s">
        <v>863</v>
      </c>
      <c r="I19" s="892"/>
      <c r="J19" s="892"/>
      <c r="K19" s="892"/>
      <c r="L19" s="892"/>
      <c r="M19" s="892"/>
      <c r="N19" s="892"/>
      <c r="O19" s="892"/>
      <c r="P19" s="892"/>
      <c r="Q19" s="893"/>
    </row>
    <row r="20" spans="1:17" ht="30" customHeight="1">
      <c r="A20" s="2017" t="s">
        <v>1207</v>
      </c>
      <c r="B20" s="2018"/>
      <c r="C20" s="2018"/>
      <c r="D20" s="2018"/>
      <c r="E20" s="2018"/>
      <c r="F20" s="2018"/>
      <c r="G20" s="892" t="s">
        <v>863</v>
      </c>
      <c r="H20" s="892" t="s">
        <v>863</v>
      </c>
      <c r="I20" s="892" t="s">
        <v>863</v>
      </c>
      <c r="J20" s="892" t="s">
        <v>863</v>
      </c>
      <c r="K20" s="892" t="s">
        <v>863</v>
      </c>
      <c r="L20" s="892" t="s">
        <v>863</v>
      </c>
      <c r="M20" s="892" t="s">
        <v>863</v>
      </c>
      <c r="N20" s="892" t="s">
        <v>863</v>
      </c>
      <c r="O20" s="892" t="s">
        <v>863</v>
      </c>
      <c r="P20" s="892"/>
      <c r="Q20" s="893" t="s">
        <v>863</v>
      </c>
    </row>
    <row r="21" spans="1:17" ht="19.5" customHeight="1">
      <c r="A21" s="2017" t="s">
        <v>1208</v>
      </c>
      <c r="B21" s="2018"/>
      <c r="C21" s="2018"/>
      <c r="D21" s="2018"/>
      <c r="E21" s="2018"/>
      <c r="F21" s="2018"/>
      <c r="G21" s="892" t="s">
        <v>863</v>
      </c>
      <c r="H21" s="892" t="s">
        <v>863</v>
      </c>
      <c r="I21" s="892"/>
      <c r="J21" s="892"/>
      <c r="K21" s="892"/>
      <c r="L21" s="892"/>
      <c r="M21" s="892"/>
      <c r="N21" s="892"/>
      <c r="O21" s="892"/>
      <c r="P21" s="892"/>
      <c r="Q21" s="893"/>
    </row>
    <row r="22" spans="1:17" ht="24" customHeight="1">
      <c r="A22" s="2003" t="s">
        <v>1209</v>
      </c>
      <c r="B22" s="2004"/>
      <c r="C22" s="2004"/>
      <c r="D22" s="2004"/>
      <c r="E22" s="2004"/>
      <c r="F22" s="2005"/>
      <c r="G22" s="892"/>
      <c r="H22" s="892" t="s">
        <v>863</v>
      </c>
      <c r="I22" s="892"/>
      <c r="J22" s="892"/>
      <c r="K22" s="892"/>
      <c r="L22" s="892" t="s">
        <v>863</v>
      </c>
      <c r="M22" s="892" t="s">
        <v>863</v>
      </c>
      <c r="N22" s="892"/>
      <c r="O22" s="892"/>
      <c r="P22" s="892"/>
      <c r="Q22" s="893"/>
    </row>
    <row r="23" spans="1:17" ht="21.75" customHeight="1">
      <c r="A23" s="2070" t="s">
        <v>1210</v>
      </c>
      <c r="B23" s="2071"/>
      <c r="C23" s="2071"/>
      <c r="D23" s="2071"/>
      <c r="E23" s="2071"/>
      <c r="F23" s="2082"/>
      <c r="G23" s="892"/>
      <c r="H23" s="892"/>
      <c r="I23" s="892"/>
      <c r="J23" s="892"/>
      <c r="K23" s="892"/>
      <c r="L23" s="892"/>
      <c r="M23" s="892"/>
      <c r="N23" s="892"/>
      <c r="O23" s="892"/>
      <c r="P23" s="892"/>
      <c r="Q23" s="893"/>
    </row>
    <row r="24" spans="1:17" ht="30" customHeight="1">
      <c r="A24" s="2083" t="s">
        <v>1211</v>
      </c>
      <c r="B24" s="2084"/>
      <c r="C24" s="2084"/>
      <c r="D24" s="2084"/>
      <c r="E24" s="2084"/>
      <c r="F24" s="2085"/>
      <c r="G24" s="892"/>
      <c r="H24" s="892"/>
      <c r="I24" s="892"/>
      <c r="J24" s="892"/>
      <c r="K24" s="892"/>
      <c r="L24" s="892" t="s">
        <v>863</v>
      </c>
      <c r="M24" s="892" t="s">
        <v>863</v>
      </c>
      <c r="N24" s="892"/>
      <c r="O24" s="892"/>
      <c r="P24" s="892"/>
      <c r="Q24" s="893"/>
    </row>
    <row r="25" spans="1:17" ht="27.75" customHeight="1" thickBot="1">
      <c r="A25" s="2086" t="s">
        <v>1212</v>
      </c>
      <c r="B25" s="2087"/>
      <c r="C25" s="2087"/>
      <c r="D25" s="2087"/>
      <c r="E25" s="2087"/>
      <c r="F25" s="2087"/>
      <c r="G25" s="913" t="s">
        <v>862</v>
      </c>
      <c r="H25" s="913" t="s">
        <v>863</v>
      </c>
      <c r="I25" s="913"/>
      <c r="J25" s="913"/>
      <c r="K25" s="913"/>
      <c r="L25" s="913"/>
      <c r="M25" s="913"/>
      <c r="N25" s="913"/>
      <c r="O25" s="913"/>
      <c r="P25" s="913"/>
      <c r="Q25" s="950"/>
    </row>
    <row r="26" spans="1:17" ht="21.75" customHeight="1"/>
    <row r="27" spans="1:17" ht="21.75" customHeight="1"/>
    <row r="28" spans="1:17" ht="21.75" customHeight="1"/>
    <row r="29" spans="1:17" ht="21.75" customHeight="1"/>
    <row r="30" spans="1:17" ht="21.75" customHeight="1"/>
    <row r="31" spans="1:17" ht="21.75" customHeight="1"/>
    <row r="32" spans="1:17" ht="21.75" customHeight="1"/>
    <row r="33" ht="21.75" customHeight="1"/>
    <row r="34" ht="21.75" customHeight="1"/>
    <row r="35" ht="21.75" customHeight="1"/>
    <row r="36" ht="21.75" customHeight="1"/>
    <row r="37" ht="21.75" customHeight="1"/>
  </sheetData>
  <mergeCells count="25">
    <mergeCell ref="A25:F25"/>
    <mergeCell ref="A1:Q1"/>
    <mergeCell ref="A2:F3"/>
    <mergeCell ref="G2:Q2"/>
    <mergeCell ref="A4:F4"/>
    <mergeCell ref="A5:F5"/>
    <mergeCell ref="A19:F19"/>
    <mergeCell ref="A20:F20"/>
    <mergeCell ref="A21:F21"/>
    <mergeCell ref="A22:F22"/>
    <mergeCell ref="A6:F6"/>
    <mergeCell ref="A7:F7"/>
    <mergeCell ref="A17:F17"/>
    <mergeCell ref="A18:F18"/>
    <mergeCell ref="A8:F8"/>
    <mergeCell ref="A9:F9"/>
    <mergeCell ref="A10:F10"/>
    <mergeCell ref="A23:F23"/>
    <mergeCell ref="A24:F24"/>
    <mergeCell ref="A15:F15"/>
    <mergeCell ref="A16:F16"/>
    <mergeCell ref="A11:F11"/>
    <mergeCell ref="A12:F12"/>
    <mergeCell ref="A13:F13"/>
    <mergeCell ref="A14:F14"/>
  </mergeCells>
  <hyperlinks>
    <hyperlink ref="A2" r:id="rId1" display="SADR@AJI PROGRAMA"/>
  </hyperlinks>
  <printOptions horizontalCentered="1"/>
  <pageMargins left="0.59055118110236227" right="0" top="0.51181102362204722" bottom="0.31496062992125984" header="0.35433070866141736" footer="0.23622047244094491"/>
  <pageSetup paperSize="9" orientation="portrait" r:id="rId2"/>
  <headerFooter alignWithMargins="0">
    <oddFooter>&amp;A</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dimension ref="A1:Q43"/>
  <sheetViews>
    <sheetView workbookViewId="0">
      <selection activeCell="U41" sqref="U41"/>
    </sheetView>
  </sheetViews>
  <sheetFormatPr defaultColWidth="9.33203125" defaultRowHeight="15.75"/>
  <cols>
    <col min="1" max="6" width="7" style="660" customWidth="1"/>
    <col min="7" max="17" width="5.83203125" style="661" customWidth="1"/>
    <col min="18" max="16384" width="9.33203125" style="660"/>
  </cols>
  <sheetData>
    <row r="1" spans="1:17" ht="23.25" customHeight="1" thickBot="1">
      <c r="A1" s="2006" t="s">
        <v>648</v>
      </c>
      <c r="B1" s="2006"/>
      <c r="C1" s="2006"/>
      <c r="D1" s="2006"/>
      <c r="E1" s="2006"/>
      <c r="F1" s="2006"/>
      <c r="G1" s="2006"/>
      <c r="H1" s="2006"/>
      <c r="I1" s="2006"/>
      <c r="J1" s="2006"/>
      <c r="K1" s="2006"/>
      <c r="L1" s="2006"/>
      <c r="M1" s="2006"/>
      <c r="N1" s="2006"/>
      <c r="O1" s="2006"/>
      <c r="P1" s="2006"/>
      <c r="Q1" s="2006"/>
    </row>
    <row r="2" spans="1:17" ht="12.75">
      <c r="A2" s="1950" t="s">
        <v>282</v>
      </c>
      <c r="B2" s="1951"/>
      <c r="C2" s="1951"/>
      <c r="D2" s="1951"/>
      <c r="E2" s="1951"/>
      <c r="F2" s="1951"/>
      <c r="G2" s="1954" t="s">
        <v>281</v>
      </c>
      <c r="H2" s="1954"/>
      <c r="I2" s="1954"/>
      <c r="J2" s="1954"/>
      <c r="K2" s="1954"/>
      <c r="L2" s="1954"/>
      <c r="M2" s="1954"/>
      <c r="N2" s="1954"/>
      <c r="O2" s="1954"/>
      <c r="P2" s="1954"/>
      <c r="Q2" s="1955"/>
    </row>
    <row r="3" spans="1:17" ht="13.5" customHeight="1" thickBot="1">
      <c r="A3" s="2090"/>
      <c r="B3" s="2091"/>
      <c r="C3" s="2091"/>
      <c r="D3" s="2091"/>
      <c r="E3" s="2091"/>
      <c r="F3" s="2091"/>
      <c r="G3" s="858" t="s">
        <v>259</v>
      </c>
      <c r="H3" s="858" t="s">
        <v>260</v>
      </c>
      <c r="I3" s="858" t="s">
        <v>261</v>
      </c>
      <c r="J3" s="858" t="s">
        <v>262</v>
      </c>
      <c r="K3" s="858" t="s">
        <v>253</v>
      </c>
      <c r="L3" s="858" t="s">
        <v>254</v>
      </c>
      <c r="M3" s="858" t="s">
        <v>255</v>
      </c>
      <c r="N3" s="858" t="s">
        <v>256</v>
      </c>
      <c r="O3" s="858" t="s">
        <v>257</v>
      </c>
      <c r="P3" s="858" t="s">
        <v>263</v>
      </c>
      <c r="Q3" s="859" t="s">
        <v>280</v>
      </c>
    </row>
    <row r="4" spans="1:17" ht="21" customHeight="1">
      <c r="A4" s="2024" t="s">
        <v>965</v>
      </c>
      <c r="B4" s="2025"/>
      <c r="C4" s="2025"/>
      <c r="D4" s="2025"/>
      <c r="E4" s="2025"/>
      <c r="F4" s="2025"/>
      <c r="G4" s="892" t="s">
        <v>863</v>
      </c>
      <c r="H4" s="892"/>
      <c r="I4" s="892"/>
      <c r="J4" s="892"/>
      <c r="K4" s="892"/>
      <c r="L4" s="892"/>
      <c r="M4" s="892"/>
      <c r="N4" s="892"/>
      <c r="O4" s="892"/>
      <c r="P4" s="892"/>
      <c r="Q4" s="914"/>
    </row>
    <row r="5" spans="1:17" ht="27.75" customHeight="1">
      <c r="A5" s="2024" t="s">
        <v>966</v>
      </c>
      <c r="B5" s="2025"/>
      <c r="C5" s="2025"/>
      <c r="D5" s="2025"/>
      <c r="E5" s="2025"/>
      <c r="F5" s="2025"/>
      <c r="G5" s="892" t="s">
        <v>863</v>
      </c>
      <c r="H5" s="892"/>
      <c r="I5" s="892"/>
      <c r="J5" s="892"/>
      <c r="K5" s="892"/>
      <c r="L5" s="892"/>
      <c r="M5" s="892"/>
      <c r="N5" s="892"/>
      <c r="O5" s="892"/>
      <c r="P5" s="892"/>
      <c r="Q5" s="893"/>
    </row>
    <row r="6" spans="1:17" ht="20.25" customHeight="1">
      <c r="A6" s="1973" t="s">
        <v>967</v>
      </c>
      <c r="B6" s="2026"/>
      <c r="C6" s="2026"/>
      <c r="D6" s="2026"/>
      <c r="E6" s="2026"/>
      <c r="F6" s="2027"/>
      <c r="G6" s="892" t="s">
        <v>863</v>
      </c>
      <c r="H6" s="892" t="s">
        <v>863</v>
      </c>
      <c r="I6" s="892"/>
      <c r="J6" s="892"/>
      <c r="K6" s="892"/>
      <c r="L6" s="892"/>
      <c r="M6" s="892"/>
      <c r="N6" s="892"/>
      <c r="O6" s="892"/>
      <c r="P6" s="892"/>
      <c r="Q6" s="893"/>
    </row>
    <row r="7" spans="1:17" ht="20.25" customHeight="1">
      <c r="A7" s="2017" t="s">
        <v>968</v>
      </c>
      <c r="B7" s="2018"/>
      <c r="C7" s="2018"/>
      <c r="D7" s="2018"/>
      <c r="E7" s="2018"/>
      <c r="F7" s="2018"/>
      <c r="G7" s="892" t="s">
        <v>862</v>
      </c>
      <c r="H7" s="892" t="s">
        <v>862</v>
      </c>
      <c r="I7" s="892" t="s">
        <v>862</v>
      </c>
      <c r="J7" s="892" t="s">
        <v>862</v>
      </c>
      <c r="K7" s="892" t="s">
        <v>862</v>
      </c>
      <c r="L7" s="892" t="s">
        <v>862</v>
      </c>
      <c r="M7" s="892" t="s">
        <v>862</v>
      </c>
      <c r="N7" s="892" t="s">
        <v>862</v>
      </c>
      <c r="O7" s="892" t="s">
        <v>862</v>
      </c>
      <c r="P7" s="892" t="s">
        <v>862</v>
      </c>
      <c r="Q7" s="893"/>
    </row>
    <row r="8" spans="1:17" ht="19.5" customHeight="1">
      <c r="A8" s="2017" t="s">
        <v>969</v>
      </c>
      <c r="B8" s="2018"/>
      <c r="C8" s="2018"/>
      <c r="D8" s="2018"/>
      <c r="E8" s="2018"/>
      <c r="F8" s="2018"/>
      <c r="G8" s="892"/>
      <c r="H8" s="892" t="s">
        <v>862</v>
      </c>
      <c r="I8" s="892"/>
      <c r="J8" s="892"/>
      <c r="K8" s="892"/>
      <c r="L8" s="892"/>
      <c r="M8" s="892"/>
      <c r="N8" s="892"/>
      <c r="O8" s="892"/>
      <c r="P8" s="892"/>
      <c r="Q8" s="893"/>
    </row>
    <row r="9" spans="1:17" ht="20.25" customHeight="1">
      <c r="A9" s="2017" t="s">
        <v>970</v>
      </c>
      <c r="B9" s="2018"/>
      <c r="C9" s="2018"/>
      <c r="D9" s="2018"/>
      <c r="E9" s="2018"/>
      <c r="F9" s="2018"/>
      <c r="G9" s="892"/>
      <c r="H9" s="892" t="s">
        <v>863</v>
      </c>
      <c r="I9" s="892"/>
      <c r="J9" s="892" t="s">
        <v>862</v>
      </c>
      <c r="K9" s="892" t="s">
        <v>862</v>
      </c>
      <c r="L9" s="892"/>
      <c r="M9" s="892"/>
      <c r="N9" s="892"/>
      <c r="O9" s="892" t="s">
        <v>862</v>
      </c>
      <c r="P9" s="892" t="s">
        <v>862</v>
      </c>
      <c r="Q9" s="893"/>
    </row>
    <row r="10" spans="1:17" ht="20.25" customHeight="1">
      <c r="A10" s="2003" t="s">
        <v>971</v>
      </c>
      <c r="B10" s="2004"/>
      <c r="C10" s="2004"/>
      <c r="D10" s="2004"/>
      <c r="E10" s="2004"/>
      <c r="F10" s="2005"/>
      <c r="G10" s="892"/>
      <c r="H10" s="892" t="s">
        <v>863</v>
      </c>
      <c r="I10" s="892"/>
      <c r="J10" s="892" t="s">
        <v>863</v>
      </c>
      <c r="K10" s="892" t="s">
        <v>863</v>
      </c>
      <c r="L10" s="892"/>
      <c r="M10" s="892"/>
      <c r="N10" s="892"/>
      <c r="O10" s="892" t="s">
        <v>863</v>
      </c>
      <c r="P10" s="892" t="s">
        <v>863</v>
      </c>
      <c r="Q10" s="893"/>
    </row>
    <row r="11" spans="1:17" ht="21.75" customHeight="1">
      <c r="A11" s="2003" t="s">
        <v>972</v>
      </c>
      <c r="B11" s="2004"/>
      <c r="C11" s="2004"/>
      <c r="D11" s="2004"/>
      <c r="E11" s="2004"/>
      <c r="F11" s="2005"/>
      <c r="G11" s="892" t="s">
        <v>863</v>
      </c>
      <c r="H11" s="892" t="s">
        <v>863</v>
      </c>
      <c r="I11" s="892"/>
      <c r="J11" s="892"/>
      <c r="K11" s="892" t="s">
        <v>863</v>
      </c>
      <c r="L11" s="892" t="s">
        <v>863</v>
      </c>
      <c r="M11" s="892"/>
      <c r="N11" s="892" t="s">
        <v>863</v>
      </c>
      <c r="O11" s="892"/>
      <c r="P11" s="892"/>
      <c r="Q11" s="893"/>
    </row>
    <row r="12" spans="1:17" ht="21.75" customHeight="1">
      <c r="A12" s="2017" t="s">
        <v>973</v>
      </c>
      <c r="B12" s="2018"/>
      <c r="C12" s="2018"/>
      <c r="D12" s="2018"/>
      <c r="E12" s="2018"/>
      <c r="F12" s="2018"/>
      <c r="G12" s="892"/>
      <c r="H12" s="892" t="s">
        <v>863</v>
      </c>
      <c r="I12" s="892" t="s">
        <v>863</v>
      </c>
      <c r="J12" s="892" t="s">
        <v>863</v>
      </c>
      <c r="K12" s="892" t="s">
        <v>863</v>
      </c>
      <c r="L12" s="892" t="s">
        <v>863</v>
      </c>
      <c r="M12" s="892" t="s">
        <v>863</v>
      </c>
      <c r="N12" s="892" t="s">
        <v>863</v>
      </c>
      <c r="O12" s="892" t="s">
        <v>863</v>
      </c>
      <c r="P12" s="892" t="s">
        <v>863</v>
      </c>
      <c r="Q12" s="893"/>
    </row>
    <row r="13" spans="1:17" ht="21.75" customHeight="1">
      <c r="A13" s="2017" t="s">
        <v>974</v>
      </c>
      <c r="B13" s="2018"/>
      <c r="C13" s="2018"/>
      <c r="D13" s="2018"/>
      <c r="E13" s="2018"/>
      <c r="F13" s="2018"/>
      <c r="G13" s="892"/>
      <c r="H13" s="892"/>
      <c r="I13" s="892" t="s">
        <v>863</v>
      </c>
      <c r="J13" s="892" t="s">
        <v>863</v>
      </c>
      <c r="K13" s="892"/>
      <c r="L13" s="892"/>
      <c r="M13" s="892"/>
      <c r="N13" s="892"/>
      <c r="O13" s="892"/>
      <c r="P13" s="892"/>
      <c r="Q13" s="893"/>
    </row>
    <row r="14" spans="1:17" ht="21.75" customHeight="1">
      <c r="A14" s="2003" t="s">
        <v>975</v>
      </c>
      <c r="B14" s="2004"/>
      <c r="C14" s="2004"/>
      <c r="D14" s="2004"/>
      <c r="E14" s="2004"/>
      <c r="F14" s="2005"/>
      <c r="G14" s="892"/>
      <c r="H14" s="892" t="s">
        <v>863</v>
      </c>
      <c r="I14" s="892" t="s">
        <v>863</v>
      </c>
      <c r="J14" s="892"/>
      <c r="K14" s="892"/>
      <c r="L14" s="892" t="s">
        <v>863</v>
      </c>
      <c r="M14" s="892" t="s">
        <v>863</v>
      </c>
      <c r="N14" s="892" t="s">
        <v>863</v>
      </c>
      <c r="O14" s="892"/>
      <c r="P14" s="892"/>
      <c r="Q14" s="893"/>
    </row>
    <row r="15" spans="1:17" ht="21.75" customHeight="1">
      <c r="A15" s="2003" t="s">
        <v>976</v>
      </c>
      <c r="B15" s="2004"/>
      <c r="C15" s="2004"/>
      <c r="D15" s="2004"/>
      <c r="E15" s="2004"/>
      <c r="F15" s="2005"/>
      <c r="G15" s="892"/>
      <c r="H15" s="892"/>
      <c r="I15" s="892"/>
      <c r="J15" s="892"/>
      <c r="K15" s="892"/>
      <c r="L15" s="892" t="s">
        <v>863</v>
      </c>
      <c r="M15" s="892" t="s">
        <v>863</v>
      </c>
      <c r="N15" s="892" t="s">
        <v>863</v>
      </c>
      <c r="O15" s="892"/>
      <c r="P15" s="892"/>
      <c r="Q15" s="893"/>
    </row>
    <row r="16" spans="1:17" ht="21.75" customHeight="1">
      <c r="A16" s="2017" t="s">
        <v>977</v>
      </c>
      <c r="B16" s="2018"/>
      <c r="C16" s="2018"/>
      <c r="D16" s="2018"/>
      <c r="E16" s="2018"/>
      <c r="F16" s="2018"/>
      <c r="G16" s="892"/>
      <c r="H16" s="892"/>
      <c r="I16" s="892"/>
      <c r="J16" s="892"/>
      <c r="K16" s="892"/>
      <c r="L16" s="892" t="s">
        <v>863</v>
      </c>
      <c r="M16" s="892" t="s">
        <v>863</v>
      </c>
      <c r="N16" s="892"/>
      <c r="O16" s="892"/>
      <c r="P16" s="892"/>
      <c r="Q16" s="893"/>
    </row>
    <row r="17" spans="1:17" ht="21.75" customHeight="1">
      <c r="A17" s="2017" t="s">
        <v>978</v>
      </c>
      <c r="B17" s="2018"/>
      <c r="C17" s="2018"/>
      <c r="D17" s="2018"/>
      <c r="E17" s="2018"/>
      <c r="F17" s="2018"/>
      <c r="G17" s="892"/>
      <c r="H17" s="892"/>
      <c r="I17" s="892" t="s">
        <v>863</v>
      </c>
      <c r="J17" s="892" t="s">
        <v>863</v>
      </c>
      <c r="K17" s="892" t="s">
        <v>863</v>
      </c>
      <c r="L17" s="892" t="s">
        <v>863</v>
      </c>
      <c r="M17" s="892" t="s">
        <v>863</v>
      </c>
      <c r="N17" s="892" t="s">
        <v>863</v>
      </c>
      <c r="O17" s="892" t="s">
        <v>863</v>
      </c>
      <c r="P17" s="892"/>
      <c r="Q17" s="893"/>
    </row>
    <row r="18" spans="1:17" ht="28.5" customHeight="1">
      <c r="A18" s="2024" t="s">
        <v>979</v>
      </c>
      <c r="B18" s="2025"/>
      <c r="C18" s="2025"/>
      <c r="D18" s="2025"/>
      <c r="E18" s="2025"/>
      <c r="F18" s="2025"/>
      <c r="G18" s="892"/>
      <c r="H18" s="892"/>
      <c r="I18" s="892" t="s">
        <v>863</v>
      </c>
      <c r="J18" s="892"/>
      <c r="K18" s="892" t="s">
        <v>863</v>
      </c>
      <c r="L18" s="892" t="s">
        <v>863</v>
      </c>
      <c r="M18" s="892"/>
      <c r="N18" s="892"/>
      <c r="O18" s="892" t="s">
        <v>863</v>
      </c>
      <c r="P18" s="892"/>
      <c r="Q18" s="893"/>
    </row>
    <row r="19" spans="1:17" ht="21.75" customHeight="1">
      <c r="A19" s="1973" t="s">
        <v>980</v>
      </c>
      <c r="B19" s="2026"/>
      <c r="C19" s="2026"/>
      <c r="D19" s="2026"/>
      <c r="E19" s="2026"/>
      <c r="F19" s="2027"/>
      <c r="G19" s="892"/>
      <c r="H19" s="892" t="s">
        <v>863</v>
      </c>
      <c r="I19" s="892" t="s">
        <v>863</v>
      </c>
      <c r="J19" s="892" t="s">
        <v>863</v>
      </c>
      <c r="K19" s="892" t="s">
        <v>863</v>
      </c>
      <c r="L19" s="892" t="s">
        <v>863</v>
      </c>
      <c r="M19" s="892" t="s">
        <v>863</v>
      </c>
      <c r="N19" s="892" t="s">
        <v>863</v>
      </c>
      <c r="O19" s="892" t="s">
        <v>863</v>
      </c>
      <c r="P19" s="892"/>
      <c r="Q19" s="893"/>
    </row>
    <row r="20" spans="1:17" ht="27.75" customHeight="1">
      <c r="A20" s="1973" t="s">
        <v>981</v>
      </c>
      <c r="B20" s="2026"/>
      <c r="C20" s="2026"/>
      <c r="D20" s="2026"/>
      <c r="E20" s="2026"/>
      <c r="F20" s="2027"/>
      <c r="G20" s="892"/>
      <c r="H20" s="892"/>
      <c r="I20" s="892"/>
      <c r="J20" s="892"/>
      <c r="K20" s="892"/>
      <c r="L20" s="892"/>
      <c r="M20" s="892"/>
      <c r="N20" s="892" t="s">
        <v>863</v>
      </c>
      <c r="O20" s="892" t="s">
        <v>863</v>
      </c>
      <c r="P20" s="892" t="s">
        <v>863</v>
      </c>
      <c r="Q20" s="893"/>
    </row>
    <row r="21" spans="1:17" ht="27.75" customHeight="1">
      <c r="A21" s="1973" t="s">
        <v>982</v>
      </c>
      <c r="B21" s="2026"/>
      <c r="C21" s="2026"/>
      <c r="D21" s="2026"/>
      <c r="E21" s="2026"/>
      <c r="F21" s="2027"/>
      <c r="G21" s="892"/>
      <c r="H21" s="892"/>
      <c r="I21" s="892"/>
      <c r="J21" s="892"/>
      <c r="K21" s="892" t="s">
        <v>863</v>
      </c>
      <c r="L21" s="892"/>
      <c r="M21" s="892"/>
      <c r="N21" s="892"/>
      <c r="O21" s="892"/>
      <c r="P21" s="892"/>
      <c r="Q21" s="893"/>
    </row>
    <row r="22" spans="1:17" ht="21.75" customHeight="1">
      <c r="A22" s="2003" t="s">
        <v>983</v>
      </c>
      <c r="B22" s="2004"/>
      <c r="C22" s="2004"/>
      <c r="D22" s="2004"/>
      <c r="E22" s="2004"/>
      <c r="F22" s="2005"/>
      <c r="G22" s="892"/>
      <c r="H22" s="892"/>
      <c r="I22" s="892"/>
      <c r="J22" s="892"/>
      <c r="K22" s="892"/>
      <c r="L22" s="892"/>
      <c r="M22" s="892" t="s">
        <v>863</v>
      </c>
      <c r="N22" s="892"/>
      <c r="O22" s="892"/>
      <c r="P22" s="892"/>
      <c r="Q22" s="893"/>
    </row>
    <row r="23" spans="1:17" ht="21.75" customHeight="1">
      <c r="A23" s="2022" t="s">
        <v>984</v>
      </c>
      <c r="B23" s="2023"/>
      <c r="C23" s="2023"/>
      <c r="D23" s="2023"/>
      <c r="E23" s="2023"/>
      <c r="F23" s="2023"/>
      <c r="G23" s="892"/>
      <c r="H23" s="892"/>
      <c r="I23" s="892"/>
      <c r="J23" s="892"/>
      <c r="K23" s="892"/>
      <c r="L23" s="892"/>
      <c r="M23" s="892"/>
      <c r="N23" s="892"/>
      <c r="O23" s="892"/>
      <c r="P23" s="892"/>
      <c r="Q23" s="893"/>
    </row>
    <row r="24" spans="1:17" ht="21.75" customHeight="1">
      <c r="A24" s="2017" t="s">
        <v>985</v>
      </c>
      <c r="B24" s="2018"/>
      <c r="C24" s="2018"/>
      <c r="D24" s="2018"/>
      <c r="E24" s="2018"/>
      <c r="F24" s="2018"/>
      <c r="G24" s="892"/>
      <c r="H24" s="892"/>
      <c r="I24" s="892" t="s">
        <v>863</v>
      </c>
      <c r="J24" s="892"/>
      <c r="K24" s="892"/>
      <c r="L24" s="892"/>
      <c r="M24" s="892"/>
      <c r="N24" s="892"/>
      <c r="O24" s="892"/>
      <c r="P24" s="892"/>
      <c r="Q24" s="893"/>
    </row>
    <row r="25" spans="1:17" ht="21.75" customHeight="1">
      <c r="A25" s="2003" t="s">
        <v>986</v>
      </c>
      <c r="B25" s="2004"/>
      <c r="C25" s="2004"/>
      <c r="D25" s="2004"/>
      <c r="E25" s="2004"/>
      <c r="F25" s="2005"/>
      <c r="G25" s="892"/>
      <c r="H25" s="892" t="s">
        <v>863</v>
      </c>
      <c r="I25" s="892"/>
      <c r="J25" s="892"/>
      <c r="K25" s="892"/>
      <c r="L25" s="892"/>
      <c r="M25" s="892"/>
      <c r="N25" s="892"/>
      <c r="O25" s="892"/>
      <c r="P25" s="892"/>
      <c r="Q25" s="893"/>
    </row>
    <row r="26" spans="1:17" ht="21.75" customHeight="1">
      <c r="A26" s="2003" t="s">
        <v>987</v>
      </c>
      <c r="B26" s="2004"/>
      <c r="C26" s="2004"/>
      <c r="D26" s="2004"/>
      <c r="E26" s="2004"/>
      <c r="F26" s="2005"/>
      <c r="G26" s="892"/>
      <c r="H26" s="892" t="s">
        <v>863</v>
      </c>
      <c r="I26" s="892"/>
      <c r="J26" s="892"/>
      <c r="K26" s="892"/>
      <c r="L26" s="892"/>
      <c r="M26" s="892"/>
      <c r="N26" s="892"/>
      <c r="O26" s="892"/>
      <c r="P26" s="892"/>
      <c r="Q26" s="893"/>
    </row>
    <row r="27" spans="1:17" ht="21.75" customHeight="1">
      <c r="A27" s="2017" t="s">
        <v>988</v>
      </c>
      <c r="B27" s="2018"/>
      <c r="C27" s="2018"/>
      <c r="D27" s="2018"/>
      <c r="E27" s="2018"/>
      <c r="F27" s="2018"/>
      <c r="G27" s="892"/>
      <c r="H27" s="892"/>
      <c r="I27" s="892"/>
      <c r="J27" s="892"/>
      <c r="K27" s="892" t="s">
        <v>863</v>
      </c>
      <c r="L27" s="892"/>
      <c r="M27" s="892"/>
      <c r="N27" s="892"/>
      <c r="O27" s="892"/>
      <c r="P27" s="892"/>
      <c r="Q27" s="893"/>
    </row>
    <row r="28" spans="1:17" ht="21.75" customHeight="1">
      <c r="A28" s="2003" t="s">
        <v>989</v>
      </c>
      <c r="B28" s="2004"/>
      <c r="C28" s="2004"/>
      <c r="D28" s="2004"/>
      <c r="E28" s="2004"/>
      <c r="F28" s="2005"/>
      <c r="G28" s="892"/>
      <c r="H28" s="892"/>
      <c r="I28" s="892"/>
      <c r="J28" s="892"/>
      <c r="K28" s="892"/>
      <c r="L28" s="892"/>
      <c r="M28" s="892"/>
      <c r="N28" s="892" t="s">
        <v>863</v>
      </c>
      <c r="O28" s="892"/>
      <c r="P28" s="892"/>
      <c r="Q28" s="893"/>
    </row>
    <row r="29" spans="1:17" ht="21.75" customHeight="1">
      <c r="A29" s="2017" t="s">
        <v>990</v>
      </c>
      <c r="B29" s="2018"/>
      <c r="C29" s="2018"/>
      <c r="D29" s="2018"/>
      <c r="E29" s="2018"/>
      <c r="F29" s="2018"/>
      <c r="G29" s="892"/>
      <c r="H29" s="892"/>
      <c r="I29" s="892"/>
      <c r="J29" s="892"/>
      <c r="K29" s="892"/>
      <c r="L29" s="892"/>
      <c r="M29" s="892"/>
      <c r="N29" s="892" t="s">
        <v>863</v>
      </c>
      <c r="O29" s="892" t="s">
        <v>863</v>
      </c>
      <c r="P29" s="892"/>
      <c r="Q29" s="893"/>
    </row>
    <row r="30" spans="1:17" ht="24" customHeight="1">
      <c r="A30" s="2003" t="s">
        <v>991</v>
      </c>
      <c r="B30" s="2004"/>
      <c r="C30" s="2004"/>
      <c r="D30" s="2004"/>
      <c r="E30" s="2004"/>
      <c r="F30" s="2005"/>
      <c r="G30" s="892" t="s">
        <v>863</v>
      </c>
      <c r="H30" s="892" t="s">
        <v>863</v>
      </c>
      <c r="I30" s="892"/>
      <c r="J30" s="892"/>
      <c r="K30" s="892"/>
      <c r="L30" s="892"/>
      <c r="M30" s="892"/>
      <c r="N30" s="892"/>
      <c r="O30" s="892"/>
      <c r="P30" s="892"/>
      <c r="Q30" s="893"/>
    </row>
    <row r="31" spans="1:17" ht="22.9" customHeight="1">
      <c r="A31" s="2003" t="s">
        <v>992</v>
      </c>
      <c r="B31" s="2004"/>
      <c r="C31" s="2004"/>
      <c r="D31" s="2004"/>
      <c r="E31" s="2004"/>
      <c r="F31" s="2005"/>
      <c r="G31" s="892"/>
      <c r="H31" s="892"/>
      <c r="I31" s="892" t="s">
        <v>863</v>
      </c>
      <c r="J31" s="892"/>
      <c r="K31" s="892"/>
      <c r="L31" s="892"/>
      <c r="M31" s="892"/>
      <c r="N31" s="892"/>
      <c r="O31" s="892"/>
      <c r="P31" s="892"/>
      <c r="Q31" s="893"/>
    </row>
    <row r="32" spans="1:17" ht="21.75" customHeight="1">
      <c r="A32" s="2003" t="s">
        <v>993</v>
      </c>
      <c r="B32" s="2004"/>
      <c r="C32" s="2004"/>
      <c r="D32" s="2004"/>
      <c r="E32" s="2004"/>
      <c r="F32" s="2005"/>
      <c r="G32" s="892"/>
      <c r="H32" s="892"/>
      <c r="I32" s="892"/>
      <c r="J32" s="892" t="s">
        <v>863</v>
      </c>
      <c r="K32" s="892"/>
      <c r="L32" s="892"/>
      <c r="M32" s="892"/>
      <c r="N32" s="892"/>
      <c r="O32" s="892"/>
      <c r="P32" s="892"/>
      <c r="Q32" s="893"/>
    </row>
    <row r="33" spans="1:17" ht="21.75" customHeight="1">
      <c r="A33" s="2088" t="s">
        <v>994</v>
      </c>
      <c r="B33" s="2089"/>
      <c r="C33" s="2089"/>
      <c r="D33" s="2089"/>
      <c r="E33" s="2089"/>
      <c r="F33" s="2089"/>
      <c r="G33" s="892"/>
      <c r="H33" s="892"/>
      <c r="I33" s="892"/>
      <c r="J33" s="892"/>
      <c r="K33" s="892"/>
      <c r="L33" s="892"/>
      <c r="M33" s="892"/>
      <c r="N33" s="892"/>
      <c r="O33" s="892"/>
      <c r="P33" s="892"/>
      <c r="Q33" s="893"/>
    </row>
    <row r="34" spans="1:17" ht="21.75" customHeight="1">
      <c r="A34" s="2017" t="s">
        <v>995</v>
      </c>
      <c r="B34" s="2018"/>
      <c r="C34" s="2018"/>
      <c r="D34" s="2018"/>
      <c r="E34" s="2018"/>
      <c r="F34" s="2018"/>
      <c r="G34" s="892"/>
      <c r="H34" s="892"/>
      <c r="I34" s="892"/>
      <c r="J34" s="892"/>
      <c r="K34" s="892"/>
      <c r="L34" s="892" t="s">
        <v>863</v>
      </c>
      <c r="M34" s="892"/>
      <c r="N34" s="892"/>
      <c r="O34" s="892"/>
      <c r="P34" s="892"/>
      <c r="Q34" s="893"/>
    </row>
    <row r="35" spans="1:17" ht="21.75" customHeight="1">
      <c r="A35" s="2017" t="s">
        <v>996</v>
      </c>
      <c r="B35" s="2018"/>
      <c r="C35" s="2018"/>
      <c r="D35" s="2018"/>
      <c r="E35" s="2018"/>
      <c r="F35" s="2018"/>
      <c r="G35" s="892"/>
      <c r="H35" s="892"/>
      <c r="I35" s="892" t="s">
        <v>863</v>
      </c>
      <c r="J35" s="892"/>
      <c r="K35" s="892"/>
      <c r="L35" s="892"/>
      <c r="M35" s="892"/>
      <c r="N35" s="892"/>
      <c r="O35" s="892"/>
      <c r="P35" s="892"/>
      <c r="Q35" s="893"/>
    </row>
    <row r="36" spans="1:17" ht="21.75" customHeight="1">
      <c r="A36" s="2017" t="s">
        <v>997</v>
      </c>
      <c r="B36" s="2018"/>
      <c r="C36" s="2018"/>
      <c r="D36" s="2018"/>
      <c r="E36" s="2018"/>
      <c r="F36" s="2018"/>
      <c r="G36" s="892"/>
      <c r="H36" s="892"/>
      <c r="I36" s="892"/>
      <c r="J36" s="892" t="s">
        <v>863</v>
      </c>
      <c r="K36" s="892"/>
      <c r="L36" s="892"/>
      <c r="M36" s="892"/>
      <c r="N36" s="892"/>
      <c r="O36" s="892"/>
      <c r="P36" s="892"/>
      <c r="Q36" s="893"/>
    </row>
    <row r="37" spans="1:17" ht="21.75" customHeight="1">
      <c r="A37" s="2017" t="s">
        <v>998</v>
      </c>
      <c r="B37" s="2018"/>
      <c r="C37" s="2018"/>
      <c r="D37" s="2018"/>
      <c r="E37" s="2018"/>
      <c r="F37" s="2018"/>
      <c r="G37" s="892"/>
      <c r="H37" s="892"/>
      <c r="I37" s="892"/>
      <c r="J37" s="892"/>
      <c r="K37" s="892"/>
      <c r="L37" s="892"/>
      <c r="M37" s="892"/>
      <c r="N37" s="892" t="s">
        <v>863</v>
      </c>
      <c r="O37" s="892"/>
      <c r="P37" s="892"/>
      <c r="Q37" s="893"/>
    </row>
    <row r="38" spans="1:17" ht="25.5" customHeight="1">
      <c r="A38" s="2017" t="s">
        <v>999</v>
      </c>
      <c r="B38" s="2018"/>
      <c r="C38" s="2018"/>
      <c r="D38" s="2018"/>
      <c r="E38" s="2018"/>
      <c r="F38" s="2018"/>
      <c r="G38" s="892"/>
      <c r="H38" s="892"/>
      <c r="I38" s="892" t="s">
        <v>863</v>
      </c>
      <c r="J38" s="892" t="s">
        <v>863</v>
      </c>
      <c r="K38" s="892" t="s">
        <v>863</v>
      </c>
      <c r="L38" s="892" t="s">
        <v>863</v>
      </c>
      <c r="M38" s="892" t="s">
        <v>863</v>
      </c>
      <c r="N38" s="892"/>
      <c r="O38" s="892"/>
      <c r="P38" s="892"/>
      <c r="Q38" s="893"/>
    </row>
    <row r="39" spans="1:17" ht="20.25" customHeight="1">
      <c r="A39" s="2017" t="s">
        <v>1475</v>
      </c>
      <c r="B39" s="2018"/>
      <c r="C39" s="2018"/>
      <c r="D39" s="2018"/>
      <c r="E39" s="2018"/>
      <c r="F39" s="2018"/>
      <c r="G39" s="892"/>
      <c r="H39" s="892"/>
      <c r="I39" s="892"/>
      <c r="J39" s="892"/>
      <c r="K39" s="892"/>
      <c r="L39" s="892" t="s">
        <v>863</v>
      </c>
      <c r="M39" s="892"/>
      <c r="N39" s="892"/>
      <c r="O39" s="892"/>
      <c r="P39" s="892"/>
      <c r="Q39" s="893"/>
    </row>
    <row r="40" spans="1:17" ht="24" customHeight="1">
      <c r="A40" s="2003" t="s">
        <v>1000</v>
      </c>
      <c r="B40" s="2004"/>
      <c r="C40" s="2004"/>
      <c r="D40" s="2004"/>
      <c r="E40" s="2004"/>
      <c r="F40" s="2005"/>
      <c r="G40" s="892"/>
      <c r="H40" s="892"/>
      <c r="I40" s="892"/>
      <c r="J40" s="892" t="s">
        <v>863</v>
      </c>
      <c r="K40" s="892"/>
      <c r="L40" s="892"/>
      <c r="M40" s="892"/>
      <c r="N40" s="892"/>
      <c r="O40" s="892"/>
      <c r="P40" s="892"/>
      <c r="Q40" s="893"/>
    </row>
    <row r="41" spans="1:17" ht="24" customHeight="1">
      <c r="A41" s="2017" t="s">
        <v>1001</v>
      </c>
      <c r="B41" s="2018"/>
      <c r="C41" s="2018"/>
      <c r="D41" s="2018"/>
      <c r="E41" s="2018"/>
      <c r="F41" s="2018"/>
      <c r="G41" s="892"/>
      <c r="H41" s="892"/>
      <c r="I41" s="892"/>
      <c r="J41" s="892"/>
      <c r="K41" s="892"/>
      <c r="L41" s="892"/>
      <c r="M41" s="892" t="s">
        <v>863</v>
      </c>
      <c r="N41" s="892"/>
      <c r="O41" s="892"/>
      <c r="P41" s="892"/>
      <c r="Q41" s="893"/>
    </row>
    <row r="42" spans="1:17" ht="31.5" customHeight="1">
      <c r="A42" s="2017" t="s">
        <v>1002</v>
      </c>
      <c r="B42" s="2018"/>
      <c r="C42" s="2018"/>
      <c r="D42" s="2018"/>
      <c r="E42" s="2018"/>
      <c r="F42" s="2018"/>
      <c r="G42" s="892"/>
      <c r="H42" s="892"/>
      <c r="I42" s="892"/>
      <c r="J42" s="892"/>
      <c r="K42" s="892"/>
      <c r="L42" s="892"/>
      <c r="M42" s="892"/>
      <c r="N42" s="892"/>
      <c r="O42" s="892" t="s">
        <v>863</v>
      </c>
      <c r="P42" s="892"/>
      <c r="Q42" s="893"/>
    </row>
    <row r="43" spans="1:17" ht="27.75" customHeight="1">
      <c r="A43" s="2017" t="s">
        <v>1003</v>
      </c>
      <c r="B43" s="2018"/>
      <c r="C43" s="2018"/>
      <c r="D43" s="2018"/>
      <c r="E43" s="2018"/>
      <c r="F43" s="2018"/>
      <c r="G43" s="892"/>
      <c r="H43" s="892"/>
      <c r="I43" s="892"/>
      <c r="J43" s="892"/>
      <c r="K43" s="892" t="s">
        <v>863</v>
      </c>
      <c r="L43" s="892" t="s">
        <v>863</v>
      </c>
      <c r="M43" s="892"/>
      <c r="N43" s="892"/>
      <c r="O43" s="892"/>
      <c r="P43" s="892"/>
      <c r="Q43" s="893"/>
    </row>
  </sheetData>
  <mergeCells count="43">
    <mergeCell ref="A38:F38"/>
    <mergeCell ref="A40:F40"/>
    <mergeCell ref="A41:F41"/>
    <mergeCell ref="A42:F42"/>
    <mergeCell ref="A43:F43"/>
    <mergeCell ref="A39:F39"/>
    <mergeCell ref="A1:Q1"/>
    <mergeCell ref="A2:F3"/>
    <mergeCell ref="G2:Q2"/>
    <mergeCell ref="A4:F4"/>
    <mergeCell ref="A5:F5"/>
    <mergeCell ref="A6:F6"/>
    <mergeCell ref="A7:F7"/>
    <mergeCell ref="A35:F35"/>
    <mergeCell ref="A36:F36"/>
    <mergeCell ref="A37:F37"/>
    <mergeCell ref="A31:F31"/>
    <mergeCell ref="A32:F32"/>
    <mergeCell ref="A33:F33"/>
    <mergeCell ref="A34:F34"/>
    <mergeCell ref="A27:F27"/>
    <mergeCell ref="A28:F28"/>
    <mergeCell ref="A29:F29"/>
    <mergeCell ref="A30:F30"/>
    <mergeCell ref="A23:F23"/>
    <mergeCell ref="A24:F24"/>
    <mergeCell ref="A25:F25"/>
    <mergeCell ref="A26:F26"/>
    <mergeCell ref="A19:F19"/>
    <mergeCell ref="A20:F20"/>
    <mergeCell ref="A21:F21"/>
    <mergeCell ref="A22:F22"/>
    <mergeCell ref="A17:F17"/>
    <mergeCell ref="A18:F18"/>
    <mergeCell ref="A11:F11"/>
    <mergeCell ref="A12:F12"/>
    <mergeCell ref="A13:F13"/>
    <mergeCell ref="A14:F14"/>
    <mergeCell ref="A8:F8"/>
    <mergeCell ref="A9:F9"/>
    <mergeCell ref="A10:F10"/>
    <mergeCell ref="A15:F15"/>
    <mergeCell ref="A16:F16"/>
  </mergeCells>
  <hyperlinks>
    <hyperlink ref="A2" r:id="rId1" display="SADR@AJI PROGRAMA"/>
  </hyperlinks>
  <printOptions horizontalCentered="1"/>
  <pageMargins left="0.59055118110236227" right="0" top="0.51181102362204722" bottom="0.31496062992125984" header="0.35433070866141736" footer="0.23622047244094491"/>
  <pageSetup paperSize="9" orientation="portrait" r:id="rId2"/>
  <headerFooter alignWithMargins="0">
    <oddFooter>&amp;A</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2"/>
  <dimension ref="A1:N25"/>
  <sheetViews>
    <sheetView showZeros="0" workbookViewId="0">
      <selection activeCell="V22" sqref="V22"/>
    </sheetView>
  </sheetViews>
  <sheetFormatPr defaultRowHeight="12.75"/>
  <cols>
    <col min="1" max="1" width="3.83203125" style="92" customWidth="1"/>
    <col min="2" max="2" width="4.33203125" style="92" customWidth="1"/>
    <col min="3" max="3" width="5" style="92" customWidth="1"/>
    <col min="4" max="4" width="6.1640625" style="92" customWidth="1"/>
    <col min="5" max="5" width="2.6640625" style="92" customWidth="1"/>
    <col min="6" max="6" width="6.33203125" style="92" hidden="1" customWidth="1"/>
    <col min="7" max="7" width="10.1640625" style="92" customWidth="1"/>
    <col min="8" max="8" width="32.33203125" style="92" customWidth="1"/>
    <col min="9" max="9" width="9.6640625" style="92" customWidth="1"/>
    <col min="10" max="12" width="6.33203125" style="92" customWidth="1"/>
    <col min="13" max="14" width="7.33203125" style="92" customWidth="1"/>
    <col min="15" max="256" width="9.33203125" style="92"/>
    <col min="257" max="257" width="3.83203125" style="92" customWidth="1"/>
    <col min="258" max="258" width="4.33203125" style="92" customWidth="1"/>
    <col min="259" max="259" width="5" style="92" customWidth="1"/>
    <col min="260" max="260" width="6.1640625" style="92" customWidth="1"/>
    <col min="261" max="261" width="2.6640625" style="92" customWidth="1"/>
    <col min="262" max="262" width="0" style="92" hidden="1" customWidth="1"/>
    <col min="263" max="263" width="5.6640625" style="92" customWidth="1"/>
    <col min="264" max="264" width="32.33203125" style="92" customWidth="1"/>
    <col min="265" max="265" width="9.6640625" style="92" customWidth="1"/>
    <col min="266" max="268" width="6.33203125" style="92" customWidth="1"/>
    <col min="269" max="270" width="7.33203125" style="92" customWidth="1"/>
    <col min="271" max="512" width="9.33203125" style="92"/>
    <col min="513" max="513" width="3.83203125" style="92" customWidth="1"/>
    <col min="514" max="514" width="4.33203125" style="92" customWidth="1"/>
    <col min="515" max="515" width="5" style="92" customWidth="1"/>
    <col min="516" max="516" width="6.1640625" style="92" customWidth="1"/>
    <col min="517" max="517" width="2.6640625" style="92" customWidth="1"/>
    <col min="518" max="518" width="0" style="92" hidden="1" customWidth="1"/>
    <col min="519" max="519" width="5.6640625" style="92" customWidth="1"/>
    <col min="520" max="520" width="32.33203125" style="92" customWidth="1"/>
    <col min="521" max="521" width="9.6640625" style="92" customWidth="1"/>
    <col min="522" max="524" width="6.33203125" style="92" customWidth="1"/>
    <col min="525" max="526" width="7.33203125" style="92" customWidth="1"/>
    <col min="527" max="768" width="9.33203125" style="92"/>
    <col min="769" max="769" width="3.83203125" style="92" customWidth="1"/>
    <col min="770" max="770" width="4.33203125" style="92" customWidth="1"/>
    <col min="771" max="771" width="5" style="92" customWidth="1"/>
    <col min="772" max="772" width="6.1640625" style="92" customWidth="1"/>
    <col min="773" max="773" width="2.6640625" style="92" customWidth="1"/>
    <col min="774" max="774" width="0" style="92" hidden="1" customWidth="1"/>
    <col min="775" max="775" width="5.6640625" style="92" customWidth="1"/>
    <col min="776" max="776" width="32.33203125" style="92" customWidth="1"/>
    <col min="777" max="777" width="9.6640625" style="92" customWidth="1"/>
    <col min="778" max="780" width="6.33203125" style="92" customWidth="1"/>
    <col min="781" max="782" width="7.33203125" style="92" customWidth="1"/>
    <col min="783" max="1024" width="9.33203125" style="92"/>
    <col min="1025" max="1025" width="3.83203125" style="92" customWidth="1"/>
    <col min="1026" max="1026" width="4.33203125" style="92" customWidth="1"/>
    <col min="1027" max="1027" width="5" style="92" customWidth="1"/>
    <col min="1028" max="1028" width="6.1640625" style="92" customWidth="1"/>
    <col min="1029" max="1029" width="2.6640625" style="92" customWidth="1"/>
    <col min="1030" max="1030" width="0" style="92" hidden="1" customWidth="1"/>
    <col min="1031" max="1031" width="5.6640625" style="92" customWidth="1"/>
    <col min="1032" max="1032" width="32.33203125" style="92" customWidth="1"/>
    <col min="1033" max="1033" width="9.6640625" style="92" customWidth="1"/>
    <col min="1034" max="1036" width="6.33203125" style="92" customWidth="1"/>
    <col min="1037" max="1038" width="7.33203125" style="92" customWidth="1"/>
    <col min="1039" max="1280" width="9.33203125" style="92"/>
    <col min="1281" max="1281" width="3.83203125" style="92" customWidth="1"/>
    <col min="1282" max="1282" width="4.33203125" style="92" customWidth="1"/>
    <col min="1283" max="1283" width="5" style="92" customWidth="1"/>
    <col min="1284" max="1284" width="6.1640625" style="92" customWidth="1"/>
    <col min="1285" max="1285" width="2.6640625" style="92" customWidth="1"/>
    <col min="1286" max="1286" width="0" style="92" hidden="1" customWidth="1"/>
    <col min="1287" max="1287" width="5.6640625" style="92" customWidth="1"/>
    <col min="1288" max="1288" width="32.33203125" style="92" customWidth="1"/>
    <col min="1289" max="1289" width="9.6640625" style="92" customWidth="1"/>
    <col min="1290" max="1292" width="6.33203125" style="92" customWidth="1"/>
    <col min="1293" max="1294" width="7.33203125" style="92" customWidth="1"/>
    <col min="1295" max="1536" width="9.33203125" style="92"/>
    <col min="1537" max="1537" width="3.83203125" style="92" customWidth="1"/>
    <col min="1538" max="1538" width="4.33203125" style="92" customWidth="1"/>
    <col min="1539" max="1539" width="5" style="92" customWidth="1"/>
    <col min="1540" max="1540" width="6.1640625" style="92" customWidth="1"/>
    <col min="1541" max="1541" width="2.6640625" style="92" customWidth="1"/>
    <col min="1542" max="1542" width="0" style="92" hidden="1" customWidth="1"/>
    <col min="1543" max="1543" width="5.6640625" style="92" customWidth="1"/>
    <col min="1544" max="1544" width="32.33203125" style="92" customWidth="1"/>
    <col min="1545" max="1545" width="9.6640625" style="92" customWidth="1"/>
    <col min="1546" max="1548" width="6.33203125" style="92" customWidth="1"/>
    <col min="1549" max="1550" width="7.33203125" style="92" customWidth="1"/>
    <col min="1551" max="1792" width="9.33203125" style="92"/>
    <col min="1793" max="1793" width="3.83203125" style="92" customWidth="1"/>
    <col min="1794" max="1794" width="4.33203125" style="92" customWidth="1"/>
    <col min="1795" max="1795" width="5" style="92" customWidth="1"/>
    <col min="1796" max="1796" width="6.1640625" style="92" customWidth="1"/>
    <col min="1797" max="1797" width="2.6640625" style="92" customWidth="1"/>
    <col min="1798" max="1798" width="0" style="92" hidden="1" customWidth="1"/>
    <col min="1799" max="1799" width="5.6640625" style="92" customWidth="1"/>
    <col min="1800" max="1800" width="32.33203125" style="92" customWidth="1"/>
    <col min="1801" max="1801" width="9.6640625" style="92" customWidth="1"/>
    <col min="1802" max="1804" width="6.33203125" style="92" customWidth="1"/>
    <col min="1805" max="1806" width="7.33203125" style="92" customWidth="1"/>
    <col min="1807" max="2048" width="9.33203125" style="92"/>
    <col min="2049" max="2049" width="3.83203125" style="92" customWidth="1"/>
    <col min="2050" max="2050" width="4.33203125" style="92" customWidth="1"/>
    <col min="2051" max="2051" width="5" style="92" customWidth="1"/>
    <col min="2052" max="2052" width="6.1640625" style="92" customWidth="1"/>
    <col min="2053" max="2053" width="2.6640625" style="92" customWidth="1"/>
    <col min="2054" max="2054" width="0" style="92" hidden="1" customWidth="1"/>
    <col min="2055" max="2055" width="5.6640625" style="92" customWidth="1"/>
    <col min="2056" max="2056" width="32.33203125" style="92" customWidth="1"/>
    <col min="2057" max="2057" width="9.6640625" style="92" customWidth="1"/>
    <col min="2058" max="2060" width="6.33203125" style="92" customWidth="1"/>
    <col min="2061" max="2062" width="7.33203125" style="92" customWidth="1"/>
    <col min="2063" max="2304" width="9.33203125" style="92"/>
    <col min="2305" max="2305" width="3.83203125" style="92" customWidth="1"/>
    <col min="2306" max="2306" width="4.33203125" style="92" customWidth="1"/>
    <col min="2307" max="2307" width="5" style="92" customWidth="1"/>
    <col min="2308" max="2308" width="6.1640625" style="92" customWidth="1"/>
    <col min="2309" max="2309" width="2.6640625" style="92" customWidth="1"/>
    <col min="2310" max="2310" width="0" style="92" hidden="1" customWidth="1"/>
    <col min="2311" max="2311" width="5.6640625" style="92" customWidth="1"/>
    <col min="2312" max="2312" width="32.33203125" style="92" customWidth="1"/>
    <col min="2313" max="2313" width="9.6640625" style="92" customWidth="1"/>
    <col min="2314" max="2316" width="6.33203125" style="92" customWidth="1"/>
    <col min="2317" max="2318" width="7.33203125" style="92" customWidth="1"/>
    <col min="2319" max="2560" width="9.33203125" style="92"/>
    <col min="2561" max="2561" width="3.83203125" style="92" customWidth="1"/>
    <col min="2562" max="2562" width="4.33203125" style="92" customWidth="1"/>
    <col min="2563" max="2563" width="5" style="92" customWidth="1"/>
    <col min="2564" max="2564" width="6.1640625" style="92" customWidth="1"/>
    <col min="2565" max="2565" width="2.6640625" style="92" customWidth="1"/>
    <col min="2566" max="2566" width="0" style="92" hidden="1" customWidth="1"/>
    <col min="2567" max="2567" width="5.6640625" style="92" customWidth="1"/>
    <col min="2568" max="2568" width="32.33203125" style="92" customWidth="1"/>
    <col min="2569" max="2569" width="9.6640625" style="92" customWidth="1"/>
    <col min="2570" max="2572" width="6.33203125" style="92" customWidth="1"/>
    <col min="2573" max="2574" width="7.33203125" style="92" customWidth="1"/>
    <col min="2575" max="2816" width="9.33203125" style="92"/>
    <col min="2817" max="2817" width="3.83203125" style="92" customWidth="1"/>
    <col min="2818" max="2818" width="4.33203125" style="92" customWidth="1"/>
    <col min="2819" max="2819" width="5" style="92" customWidth="1"/>
    <col min="2820" max="2820" width="6.1640625" style="92" customWidth="1"/>
    <col min="2821" max="2821" width="2.6640625" style="92" customWidth="1"/>
    <col min="2822" max="2822" width="0" style="92" hidden="1" customWidth="1"/>
    <col min="2823" max="2823" width="5.6640625" style="92" customWidth="1"/>
    <col min="2824" max="2824" width="32.33203125" style="92" customWidth="1"/>
    <col min="2825" max="2825" width="9.6640625" style="92" customWidth="1"/>
    <col min="2826" max="2828" width="6.33203125" style="92" customWidth="1"/>
    <col min="2829" max="2830" width="7.33203125" style="92" customWidth="1"/>
    <col min="2831" max="3072" width="9.33203125" style="92"/>
    <col min="3073" max="3073" width="3.83203125" style="92" customWidth="1"/>
    <col min="3074" max="3074" width="4.33203125" style="92" customWidth="1"/>
    <col min="3075" max="3075" width="5" style="92" customWidth="1"/>
    <col min="3076" max="3076" width="6.1640625" style="92" customWidth="1"/>
    <col min="3077" max="3077" width="2.6640625" style="92" customWidth="1"/>
    <col min="3078" max="3078" width="0" style="92" hidden="1" customWidth="1"/>
    <col min="3079" max="3079" width="5.6640625" style="92" customWidth="1"/>
    <col min="3080" max="3080" width="32.33203125" style="92" customWidth="1"/>
    <col min="3081" max="3081" width="9.6640625" style="92" customWidth="1"/>
    <col min="3082" max="3084" width="6.33203125" style="92" customWidth="1"/>
    <col min="3085" max="3086" width="7.33203125" style="92" customWidth="1"/>
    <col min="3087" max="3328" width="9.33203125" style="92"/>
    <col min="3329" max="3329" width="3.83203125" style="92" customWidth="1"/>
    <col min="3330" max="3330" width="4.33203125" style="92" customWidth="1"/>
    <col min="3331" max="3331" width="5" style="92" customWidth="1"/>
    <col min="3332" max="3332" width="6.1640625" style="92" customWidth="1"/>
    <col min="3333" max="3333" width="2.6640625" style="92" customWidth="1"/>
    <col min="3334" max="3334" width="0" style="92" hidden="1" customWidth="1"/>
    <col min="3335" max="3335" width="5.6640625" style="92" customWidth="1"/>
    <col min="3336" max="3336" width="32.33203125" style="92" customWidth="1"/>
    <col min="3337" max="3337" width="9.6640625" style="92" customWidth="1"/>
    <col min="3338" max="3340" width="6.33203125" style="92" customWidth="1"/>
    <col min="3341" max="3342" width="7.33203125" style="92" customWidth="1"/>
    <col min="3343" max="3584" width="9.33203125" style="92"/>
    <col min="3585" max="3585" width="3.83203125" style="92" customWidth="1"/>
    <col min="3586" max="3586" width="4.33203125" style="92" customWidth="1"/>
    <col min="3587" max="3587" width="5" style="92" customWidth="1"/>
    <col min="3588" max="3588" width="6.1640625" style="92" customWidth="1"/>
    <col min="3589" max="3589" width="2.6640625" style="92" customWidth="1"/>
    <col min="3590" max="3590" width="0" style="92" hidden="1" customWidth="1"/>
    <col min="3591" max="3591" width="5.6640625" style="92" customWidth="1"/>
    <col min="3592" max="3592" width="32.33203125" style="92" customWidth="1"/>
    <col min="3593" max="3593" width="9.6640625" style="92" customWidth="1"/>
    <col min="3594" max="3596" width="6.33203125" style="92" customWidth="1"/>
    <col min="3597" max="3598" width="7.33203125" style="92" customWidth="1"/>
    <col min="3599" max="3840" width="9.33203125" style="92"/>
    <col min="3841" max="3841" width="3.83203125" style="92" customWidth="1"/>
    <col min="3842" max="3842" width="4.33203125" style="92" customWidth="1"/>
    <col min="3843" max="3843" width="5" style="92" customWidth="1"/>
    <col min="3844" max="3844" width="6.1640625" style="92" customWidth="1"/>
    <col min="3845" max="3845" width="2.6640625" style="92" customWidth="1"/>
    <col min="3846" max="3846" width="0" style="92" hidden="1" customWidth="1"/>
    <col min="3847" max="3847" width="5.6640625" style="92" customWidth="1"/>
    <col min="3848" max="3848" width="32.33203125" style="92" customWidth="1"/>
    <col min="3849" max="3849" width="9.6640625" style="92" customWidth="1"/>
    <col min="3850" max="3852" width="6.33203125" style="92" customWidth="1"/>
    <col min="3853" max="3854" width="7.33203125" style="92" customWidth="1"/>
    <col min="3855" max="4096" width="9.33203125" style="92"/>
    <col min="4097" max="4097" width="3.83203125" style="92" customWidth="1"/>
    <col min="4098" max="4098" width="4.33203125" style="92" customWidth="1"/>
    <col min="4099" max="4099" width="5" style="92" customWidth="1"/>
    <col min="4100" max="4100" width="6.1640625" style="92" customWidth="1"/>
    <col min="4101" max="4101" width="2.6640625" style="92" customWidth="1"/>
    <col min="4102" max="4102" width="0" style="92" hidden="1" customWidth="1"/>
    <col min="4103" max="4103" width="5.6640625" style="92" customWidth="1"/>
    <col min="4104" max="4104" width="32.33203125" style="92" customWidth="1"/>
    <col min="4105" max="4105" width="9.6640625" style="92" customWidth="1"/>
    <col min="4106" max="4108" width="6.33203125" style="92" customWidth="1"/>
    <col min="4109" max="4110" width="7.33203125" style="92" customWidth="1"/>
    <col min="4111" max="4352" width="9.33203125" style="92"/>
    <col min="4353" max="4353" width="3.83203125" style="92" customWidth="1"/>
    <col min="4354" max="4354" width="4.33203125" style="92" customWidth="1"/>
    <col min="4355" max="4355" width="5" style="92" customWidth="1"/>
    <col min="4356" max="4356" width="6.1640625" style="92" customWidth="1"/>
    <col min="4357" max="4357" width="2.6640625" style="92" customWidth="1"/>
    <col min="4358" max="4358" width="0" style="92" hidden="1" customWidth="1"/>
    <col min="4359" max="4359" width="5.6640625" style="92" customWidth="1"/>
    <col min="4360" max="4360" width="32.33203125" style="92" customWidth="1"/>
    <col min="4361" max="4361" width="9.6640625" style="92" customWidth="1"/>
    <col min="4362" max="4364" width="6.33203125" style="92" customWidth="1"/>
    <col min="4365" max="4366" width="7.33203125" style="92" customWidth="1"/>
    <col min="4367" max="4608" width="9.33203125" style="92"/>
    <col min="4609" max="4609" width="3.83203125" style="92" customWidth="1"/>
    <col min="4610" max="4610" width="4.33203125" style="92" customWidth="1"/>
    <col min="4611" max="4611" width="5" style="92" customWidth="1"/>
    <col min="4612" max="4612" width="6.1640625" style="92" customWidth="1"/>
    <col min="4613" max="4613" width="2.6640625" style="92" customWidth="1"/>
    <col min="4614" max="4614" width="0" style="92" hidden="1" customWidth="1"/>
    <col min="4615" max="4615" width="5.6640625" style="92" customWidth="1"/>
    <col min="4616" max="4616" width="32.33203125" style="92" customWidth="1"/>
    <col min="4617" max="4617" width="9.6640625" style="92" customWidth="1"/>
    <col min="4618" max="4620" width="6.33203125" style="92" customWidth="1"/>
    <col min="4621" max="4622" width="7.33203125" style="92" customWidth="1"/>
    <col min="4623" max="4864" width="9.33203125" style="92"/>
    <col min="4865" max="4865" width="3.83203125" style="92" customWidth="1"/>
    <col min="4866" max="4866" width="4.33203125" style="92" customWidth="1"/>
    <col min="4867" max="4867" width="5" style="92" customWidth="1"/>
    <col min="4868" max="4868" width="6.1640625" style="92" customWidth="1"/>
    <col min="4869" max="4869" width="2.6640625" style="92" customWidth="1"/>
    <col min="4870" max="4870" width="0" style="92" hidden="1" customWidth="1"/>
    <col min="4871" max="4871" width="5.6640625" style="92" customWidth="1"/>
    <col min="4872" max="4872" width="32.33203125" style="92" customWidth="1"/>
    <col min="4873" max="4873" width="9.6640625" style="92" customWidth="1"/>
    <col min="4874" max="4876" width="6.33203125" style="92" customWidth="1"/>
    <col min="4877" max="4878" width="7.33203125" style="92" customWidth="1"/>
    <col min="4879" max="5120" width="9.33203125" style="92"/>
    <col min="5121" max="5121" width="3.83203125" style="92" customWidth="1"/>
    <col min="5122" max="5122" width="4.33203125" style="92" customWidth="1"/>
    <col min="5123" max="5123" width="5" style="92" customWidth="1"/>
    <col min="5124" max="5124" width="6.1640625" style="92" customWidth="1"/>
    <col min="5125" max="5125" width="2.6640625" style="92" customWidth="1"/>
    <col min="5126" max="5126" width="0" style="92" hidden="1" customWidth="1"/>
    <col min="5127" max="5127" width="5.6640625" style="92" customWidth="1"/>
    <col min="5128" max="5128" width="32.33203125" style="92" customWidth="1"/>
    <col min="5129" max="5129" width="9.6640625" style="92" customWidth="1"/>
    <col min="5130" max="5132" width="6.33203125" style="92" customWidth="1"/>
    <col min="5133" max="5134" width="7.33203125" style="92" customWidth="1"/>
    <col min="5135" max="5376" width="9.33203125" style="92"/>
    <col min="5377" max="5377" width="3.83203125" style="92" customWidth="1"/>
    <col min="5378" max="5378" width="4.33203125" style="92" customWidth="1"/>
    <col min="5379" max="5379" width="5" style="92" customWidth="1"/>
    <col min="5380" max="5380" width="6.1640625" style="92" customWidth="1"/>
    <col min="5381" max="5381" width="2.6640625" style="92" customWidth="1"/>
    <col min="5382" max="5382" width="0" style="92" hidden="1" customWidth="1"/>
    <col min="5383" max="5383" width="5.6640625" style="92" customWidth="1"/>
    <col min="5384" max="5384" width="32.33203125" style="92" customWidth="1"/>
    <col min="5385" max="5385" width="9.6640625" style="92" customWidth="1"/>
    <col min="5386" max="5388" width="6.33203125" style="92" customWidth="1"/>
    <col min="5389" max="5390" width="7.33203125" style="92" customWidth="1"/>
    <col min="5391" max="5632" width="9.33203125" style="92"/>
    <col min="5633" max="5633" width="3.83203125" style="92" customWidth="1"/>
    <col min="5634" max="5634" width="4.33203125" style="92" customWidth="1"/>
    <col min="5635" max="5635" width="5" style="92" customWidth="1"/>
    <col min="5636" max="5636" width="6.1640625" style="92" customWidth="1"/>
    <col min="5637" max="5637" width="2.6640625" style="92" customWidth="1"/>
    <col min="5638" max="5638" width="0" style="92" hidden="1" customWidth="1"/>
    <col min="5639" max="5639" width="5.6640625" style="92" customWidth="1"/>
    <col min="5640" max="5640" width="32.33203125" style="92" customWidth="1"/>
    <col min="5641" max="5641" width="9.6640625" style="92" customWidth="1"/>
    <col min="5642" max="5644" width="6.33203125" style="92" customWidth="1"/>
    <col min="5645" max="5646" width="7.33203125" style="92" customWidth="1"/>
    <col min="5647" max="5888" width="9.33203125" style="92"/>
    <col min="5889" max="5889" width="3.83203125" style="92" customWidth="1"/>
    <col min="5890" max="5890" width="4.33203125" style="92" customWidth="1"/>
    <col min="5891" max="5891" width="5" style="92" customWidth="1"/>
    <col min="5892" max="5892" width="6.1640625" style="92" customWidth="1"/>
    <col min="5893" max="5893" width="2.6640625" style="92" customWidth="1"/>
    <col min="5894" max="5894" width="0" style="92" hidden="1" customWidth="1"/>
    <col min="5895" max="5895" width="5.6640625" style="92" customWidth="1"/>
    <col min="5896" max="5896" width="32.33203125" style="92" customWidth="1"/>
    <col min="5897" max="5897" width="9.6640625" style="92" customWidth="1"/>
    <col min="5898" max="5900" width="6.33203125" style="92" customWidth="1"/>
    <col min="5901" max="5902" width="7.33203125" style="92" customWidth="1"/>
    <col min="5903" max="6144" width="9.33203125" style="92"/>
    <col min="6145" max="6145" width="3.83203125" style="92" customWidth="1"/>
    <col min="6146" max="6146" width="4.33203125" style="92" customWidth="1"/>
    <col min="6147" max="6147" width="5" style="92" customWidth="1"/>
    <col min="6148" max="6148" width="6.1640625" style="92" customWidth="1"/>
    <col min="6149" max="6149" width="2.6640625" style="92" customWidth="1"/>
    <col min="6150" max="6150" width="0" style="92" hidden="1" customWidth="1"/>
    <col min="6151" max="6151" width="5.6640625" style="92" customWidth="1"/>
    <col min="6152" max="6152" width="32.33203125" style="92" customWidth="1"/>
    <col min="6153" max="6153" width="9.6640625" style="92" customWidth="1"/>
    <col min="6154" max="6156" width="6.33203125" style="92" customWidth="1"/>
    <col min="6157" max="6158" width="7.33203125" style="92" customWidth="1"/>
    <col min="6159" max="6400" width="9.33203125" style="92"/>
    <col min="6401" max="6401" width="3.83203125" style="92" customWidth="1"/>
    <col min="6402" max="6402" width="4.33203125" style="92" customWidth="1"/>
    <col min="6403" max="6403" width="5" style="92" customWidth="1"/>
    <col min="6404" max="6404" width="6.1640625" style="92" customWidth="1"/>
    <col min="6405" max="6405" width="2.6640625" style="92" customWidth="1"/>
    <col min="6406" max="6406" width="0" style="92" hidden="1" customWidth="1"/>
    <col min="6407" max="6407" width="5.6640625" style="92" customWidth="1"/>
    <col min="6408" max="6408" width="32.33203125" style="92" customWidth="1"/>
    <col min="6409" max="6409" width="9.6640625" style="92" customWidth="1"/>
    <col min="6410" max="6412" width="6.33203125" style="92" customWidth="1"/>
    <col min="6413" max="6414" width="7.33203125" style="92" customWidth="1"/>
    <col min="6415" max="6656" width="9.33203125" style="92"/>
    <col min="6657" max="6657" width="3.83203125" style="92" customWidth="1"/>
    <col min="6658" max="6658" width="4.33203125" style="92" customWidth="1"/>
    <col min="6659" max="6659" width="5" style="92" customWidth="1"/>
    <col min="6660" max="6660" width="6.1640625" style="92" customWidth="1"/>
    <col min="6661" max="6661" width="2.6640625" style="92" customWidth="1"/>
    <col min="6662" max="6662" width="0" style="92" hidden="1" customWidth="1"/>
    <col min="6663" max="6663" width="5.6640625" style="92" customWidth="1"/>
    <col min="6664" max="6664" width="32.33203125" style="92" customWidth="1"/>
    <col min="6665" max="6665" width="9.6640625" style="92" customWidth="1"/>
    <col min="6666" max="6668" width="6.33203125" style="92" customWidth="1"/>
    <col min="6669" max="6670" width="7.33203125" style="92" customWidth="1"/>
    <col min="6671" max="6912" width="9.33203125" style="92"/>
    <col min="6913" max="6913" width="3.83203125" style="92" customWidth="1"/>
    <col min="6914" max="6914" width="4.33203125" style="92" customWidth="1"/>
    <col min="6915" max="6915" width="5" style="92" customWidth="1"/>
    <col min="6916" max="6916" width="6.1640625" style="92" customWidth="1"/>
    <col min="6917" max="6917" width="2.6640625" style="92" customWidth="1"/>
    <col min="6918" max="6918" width="0" style="92" hidden="1" customWidth="1"/>
    <col min="6919" max="6919" width="5.6640625" style="92" customWidth="1"/>
    <col min="6920" max="6920" width="32.33203125" style="92" customWidth="1"/>
    <col min="6921" max="6921" width="9.6640625" style="92" customWidth="1"/>
    <col min="6922" max="6924" width="6.33203125" style="92" customWidth="1"/>
    <col min="6925" max="6926" width="7.33203125" style="92" customWidth="1"/>
    <col min="6927" max="7168" width="9.33203125" style="92"/>
    <col min="7169" max="7169" width="3.83203125" style="92" customWidth="1"/>
    <col min="7170" max="7170" width="4.33203125" style="92" customWidth="1"/>
    <col min="7171" max="7171" width="5" style="92" customWidth="1"/>
    <col min="7172" max="7172" width="6.1640625" style="92" customWidth="1"/>
    <col min="7173" max="7173" width="2.6640625" style="92" customWidth="1"/>
    <col min="7174" max="7174" width="0" style="92" hidden="1" customWidth="1"/>
    <col min="7175" max="7175" width="5.6640625" style="92" customWidth="1"/>
    <col min="7176" max="7176" width="32.33203125" style="92" customWidth="1"/>
    <col min="7177" max="7177" width="9.6640625" style="92" customWidth="1"/>
    <col min="7178" max="7180" width="6.33203125" style="92" customWidth="1"/>
    <col min="7181" max="7182" width="7.33203125" style="92" customWidth="1"/>
    <col min="7183" max="7424" width="9.33203125" style="92"/>
    <col min="7425" max="7425" width="3.83203125" style="92" customWidth="1"/>
    <col min="7426" max="7426" width="4.33203125" style="92" customWidth="1"/>
    <col min="7427" max="7427" width="5" style="92" customWidth="1"/>
    <col min="7428" max="7428" width="6.1640625" style="92" customWidth="1"/>
    <col min="7429" max="7429" width="2.6640625" style="92" customWidth="1"/>
    <col min="7430" max="7430" width="0" style="92" hidden="1" customWidth="1"/>
    <col min="7431" max="7431" width="5.6640625" style="92" customWidth="1"/>
    <col min="7432" max="7432" width="32.33203125" style="92" customWidth="1"/>
    <col min="7433" max="7433" width="9.6640625" style="92" customWidth="1"/>
    <col min="7434" max="7436" width="6.33203125" style="92" customWidth="1"/>
    <col min="7437" max="7438" width="7.33203125" style="92" customWidth="1"/>
    <col min="7439" max="7680" width="9.33203125" style="92"/>
    <col min="7681" max="7681" width="3.83203125" style="92" customWidth="1"/>
    <col min="7682" max="7682" width="4.33203125" style="92" customWidth="1"/>
    <col min="7683" max="7683" width="5" style="92" customWidth="1"/>
    <col min="7684" max="7684" width="6.1640625" style="92" customWidth="1"/>
    <col min="7685" max="7685" width="2.6640625" style="92" customWidth="1"/>
    <col min="7686" max="7686" width="0" style="92" hidden="1" customWidth="1"/>
    <col min="7687" max="7687" width="5.6640625" style="92" customWidth="1"/>
    <col min="7688" max="7688" width="32.33203125" style="92" customWidth="1"/>
    <col min="7689" max="7689" width="9.6640625" style="92" customWidth="1"/>
    <col min="7690" max="7692" width="6.33203125" style="92" customWidth="1"/>
    <col min="7693" max="7694" width="7.33203125" style="92" customWidth="1"/>
    <col min="7695" max="7936" width="9.33203125" style="92"/>
    <col min="7937" max="7937" width="3.83203125" style="92" customWidth="1"/>
    <col min="7938" max="7938" width="4.33203125" style="92" customWidth="1"/>
    <col min="7939" max="7939" width="5" style="92" customWidth="1"/>
    <col min="7940" max="7940" width="6.1640625" style="92" customWidth="1"/>
    <col min="7941" max="7941" width="2.6640625" style="92" customWidth="1"/>
    <col min="7942" max="7942" width="0" style="92" hidden="1" customWidth="1"/>
    <col min="7943" max="7943" width="5.6640625" style="92" customWidth="1"/>
    <col min="7944" max="7944" width="32.33203125" style="92" customWidth="1"/>
    <col min="7945" max="7945" width="9.6640625" style="92" customWidth="1"/>
    <col min="7946" max="7948" width="6.33203125" style="92" customWidth="1"/>
    <col min="7949" max="7950" width="7.33203125" style="92" customWidth="1"/>
    <col min="7951" max="8192" width="9.33203125" style="92"/>
    <col min="8193" max="8193" width="3.83203125" style="92" customWidth="1"/>
    <col min="8194" max="8194" width="4.33203125" style="92" customWidth="1"/>
    <col min="8195" max="8195" width="5" style="92" customWidth="1"/>
    <col min="8196" max="8196" width="6.1640625" style="92" customWidth="1"/>
    <col min="8197" max="8197" width="2.6640625" style="92" customWidth="1"/>
    <col min="8198" max="8198" width="0" style="92" hidden="1" customWidth="1"/>
    <col min="8199" max="8199" width="5.6640625" style="92" customWidth="1"/>
    <col min="8200" max="8200" width="32.33203125" style="92" customWidth="1"/>
    <col min="8201" max="8201" width="9.6640625" style="92" customWidth="1"/>
    <col min="8202" max="8204" width="6.33203125" style="92" customWidth="1"/>
    <col min="8205" max="8206" width="7.33203125" style="92" customWidth="1"/>
    <col min="8207" max="8448" width="9.33203125" style="92"/>
    <col min="8449" max="8449" width="3.83203125" style="92" customWidth="1"/>
    <col min="8450" max="8450" width="4.33203125" style="92" customWidth="1"/>
    <col min="8451" max="8451" width="5" style="92" customWidth="1"/>
    <col min="8452" max="8452" width="6.1640625" style="92" customWidth="1"/>
    <col min="8453" max="8453" width="2.6640625" style="92" customWidth="1"/>
    <col min="8454" max="8454" width="0" style="92" hidden="1" customWidth="1"/>
    <col min="8455" max="8455" width="5.6640625" style="92" customWidth="1"/>
    <col min="8456" max="8456" width="32.33203125" style="92" customWidth="1"/>
    <col min="8457" max="8457" width="9.6640625" style="92" customWidth="1"/>
    <col min="8458" max="8460" width="6.33203125" style="92" customWidth="1"/>
    <col min="8461" max="8462" width="7.33203125" style="92" customWidth="1"/>
    <col min="8463" max="8704" width="9.33203125" style="92"/>
    <col min="8705" max="8705" width="3.83203125" style="92" customWidth="1"/>
    <col min="8706" max="8706" width="4.33203125" style="92" customWidth="1"/>
    <col min="8707" max="8707" width="5" style="92" customWidth="1"/>
    <col min="8708" max="8708" width="6.1640625" style="92" customWidth="1"/>
    <col min="8709" max="8709" width="2.6640625" style="92" customWidth="1"/>
    <col min="8710" max="8710" width="0" style="92" hidden="1" customWidth="1"/>
    <col min="8711" max="8711" width="5.6640625" style="92" customWidth="1"/>
    <col min="8712" max="8712" width="32.33203125" style="92" customWidth="1"/>
    <col min="8713" max="8713" width="9.6640625" style="92" customWidth="1"/>
    <col min="8714" max="8716" width="6.33203125" style="92" customWidth="1"/>
    <col min="8717" max="8718" width="7.33203125" style="92" customWidth="1"/>
    <col min="8719" max="8960" width="9.33203125" style="92"/>
    <col min="8961" max="8961" width="3.83203125" style="92" customWidth="1"/>
    <col min="8962" max="8962" width="4.33203125" style="92" customWidth="1"/>
    <col min="8963" max="8963" width="5" style="92" customWidth="1"/>
    <col min="8964" max="8964" width="6.1640625" style="92" customWidth="1"/>
    <col min="8965" max="8965" width="2.6640625" style="92" customWidth="1"/>
    <col min="8966" max="8966" width="0" style="92" hidden="1" customWidth="1"/>
    <col min="8967" max="8967" width="5.6640625" style="92" customWidth="1"/>
    <col min="8968" max="8968" width="32.33203125" style="92" customWidth="1"/>
    <col min="8969" max="8969" width="9.6640625" style="92" customWidth="1"/>
    <col min="8970" max="8972" width="6.33203125" style="92" customWidth="1"/>
    <col min="8973" max="8974" width="7.33203125" style="92" customWidth="1"/>
    <col min="8975" max="9216" width="9.33203125" style="92"/>
    <col min="9217" max="9217" width="3.83203125" style="92" customWidth="1"/>
    <col min="9218" max="9218" width="4.33203125" style="92" customWidth="1"/>
    <col min="9219" max="9219" width="5" style="92" customWidth="1"/>
    <col min="9220" max="9220" width="6.1640625" style="92" customWidth="1"/>
    <col min="9221" max="9221" width="2.6640625" style="92" customWidth="1"/>
    <col min="9222" max="9222" width="0" style="92" hidden="1" customWidth="1"/>
    <col min="9223" max="9223" width="5.6640625" style="92" customWidth="1"/>
    <col min="9224" max="9224" width="32.33203125" style="92" customWidth="1"/>
    <col min="9225" max="9225" width="9.6640625" style="92" customWidth="1"/>
    <col min="9226" max="9228" width="6.33203125" style="92" customWidth="1"/>
    <col min="9229" max="9230" width="7.33203125" style="92" customWidth="1"/>
    <col min="9231" max="9472" width="9.33203125" style="92"/>
    <col min="9473" max="9473" width="3.83203125" style="92" customWidth="1"/>
    <col min="9474" max="9474" width="4.33203125" style="92" customWidth="1"/>
    <col min="9475" max="9475" width="5" style="92" customWidth="1"/>
    <col min="9476" max="9476" width="6.1640625" style="92" customWidth="1"/>
    <col min="9477" max="9477" width="2.6640625" style="92" customWidth="1"/>
    <col min="9478" max="9478" width="0" style="92" hidden="1" customWidth="1"/>
    <col min="9479" max="9479" width="5.6640625" style="92" customWidth="1"/>
    <col min="9480" max="9480" width="32.33203125" style="92" customWidth="1"/>
    <col min="9481" max="9481" width="9.6640625" style="92" customWidth="1"/>
    <col min="9482" max="9484" width="6.33203125" style="92" customWidth="1"/>
    <col min="9485" max="9486" width="7.33203125" style="92" customWidth="1"/>
    <col min="9487" max="9728" width="9.33203125" style="92"/>
    <col min="9729" max="9729" width="3.83203125" style="92" customWidth="1"/>
    <col min="9730" max="9730" width="4.33203125" style="92" customWidth="1"/>
    <col min="9731" max="9731" width="5" style="92" customWidth="1"/>
    <col min="9732" max="9732" width="6.1640625" style="92" customWidth="1"/>
    <col min="9733" max="9733" width="2.6640625" style="92" customWidth="1"/>
    <col min="9734" max="9734" width="0" style="92" hidden="1" customWidth="1"/>
    <col min="9735" max="9735" width="5.6640625" style="92" customWidth="1"/>
    <col min="9736" max="9736" width="32.33203125" style="92" customWidth="1"/>
    <col min="9737" max="9737" width="9.6640625" style="92" customWidth="1"/>
    <col min="9738" max="9740" width="6.33203125" style="92" customWidth="1"/>
    <col min="9741" max="9742" width="7.33203125" style="92" customWidth="1"/>
    <col min="9743" max="9984" width="9.33203125" style="92"/>
    <col min="9985" max="9985" width="3.83203125" style="92" customWidth="1"/>
    <col min="9986" max="9986" width="4.33203125" style="92" customWidth="1"/>
    <col min="9987" max="9987" width="5" style="92" customWidth="1"/>
    <col min="9988" max="9988" width="6.1640625" style="92" customWidth="1"/>
    <col min="9989" max="9989" width="2.6640625" style="92" customWidth="1"/>
    <col min="9990" max="9990" width="0" style="92" hidden="1" customWidth="1"/>
    <col min="9991" max="9991" width="5.6640625" style="92" customWidth="1"/>
    <col min="9992" max="9992" width="32.33203125" style="92" customWidth="1"/>
    <col min="9993" max="9993" width="9.6640625" style="92" customWidth="1"/>
    <col min="9994" max="9996" width="6.33203125" style="92" customWidth="1"/>
    <col min="9997" max="9998" width="7.33203125" style="92" customWidth="1"/>
    <col min="9999" max="10240" width="9.33203125" style="92"/>
    <col min="10241" max="10241" width="3.83203125" style="92" customWidth="1"/>
    <col min="10242" max="10242" width="4.33203125" style="92" customWidth="1"/>
    <col min="10243" max="10243" width="5" style="92" customWidth="1"/>
    <col min="10244" max="10244" width="6.1640625" style="92" customWidth="1"/>
    <col min="10245" max="10245" width="2.6640625" style="92" customWidth="1"/>
    <col min="10246" max="10246" width="0" style="92" hidden="1" customWidth="1"/>
    <col min="10247" max="10247" width="5.6640625" style="92" customWidth="1"/>
    <col min="10248" max="10248" width="32.33203125" style="92" customWidth="1"/>
    <col min="10249" max="10249" width="9.6640625" style="92" customWidth="1"/>
    <col min="10250" max="10252" width="6.33203125" style="92" customWidth="1"/>
    <col min="10253" max="10254" width="7.33203125" style="92" customWidth="1"/>
    <col min="10255" max="10496" width="9.33203125" style="92"/>
    <col min="10497" max="10497" width="3.83203125" style="92" customWidth="1"/>
    <col min="10498" max="10498" width="4.33203125" style="92" customWidth="1"/>
    <col min="10499" max="10499" width="5" style="92" customWidth="1"/>
    <col min="10500" max="10500" width="6.1640625" style="92" customWidth="1"/>
    <col min="10501" max="10501" width="2.6640625" style="92" customWidth="1"/>
    <col min="10502" max="10502" width="0" style="92" hidden="1" customWidth="1"/>
    <col min="10503" max="10503" width="5.6640625" style="92" customWidth="1"/>
    <col min="10504" max="10504" width="32.33203125" style="92" customWidth="1"/>
    <col min="10505" max="10505" width="9.6640625" style="92" customWidth="1"/>
    <col min="10506" max="10508" width="6.33203125" style="92" customWidth="1"/>
    <col min="10509" max="10510" width="7.33203125" style="92" customWidth="1"/>
    <col min="10511" max="10752" width="9.33203125" style="92"/>
    <col min="10753" max="10753" width="3.83203125" style="92" customWidth="1"/>
    <col min="10754" max="10754" width="4.33203125" style="92" customWidth="1"/>
    <col min="10755" max="10755" width="5" style="92" customWidth="1"/>
    <col min="10756" max="10756" width="6.1640625" style="92" customWidth="1"/>
    <col min="10757" max="10757" width="2.6640625" style="92" customWidth="1"/>
    <col min="10758" max="10758" width="0" style="92" hidden="1" customWidth="1"/>
    <col min="10759" max="10759" width="5.6640625" style="92" customWidth="1"/>
    <col min="10760" max="10760" width="32.33203125" style="92" customWidth="1"/>
    <col min="10761" max="10761" width="9.6640625" style="92" customWidth="1"/>
    <col min="10762" max="10764" width="6.33203125" style="92" customWidth="1"/>
    <col min="10765" max="10766" width="7.33203125" style="92" customWidth="1"/>
    <col min="10767" max="11008" width="9.33203125" style="92"/>
    <col min="11009" max="11009" width="3.83203125" style="92" customWidth="1"/>
    <col min="11010" max="11010" width="4.33203125" style="92" customWidth="1"/>
    <col min="11011" max="11011" width="5" style="92" customWidth="1"/>
    <col min="11012" max="11012" width="6.1640625" style="92" customWidth="1"/>
    <col min="11013" max="11013" width="2.6640625" style="92" customWidth="1"/>
    <col min="11014" max="11014" width="0" style="92" hidden="1" customWidth="1"/>
    <col min="11015" max="11015" width="5.6640625" style="92" customWidth="1"/>
    <col min="11016" max="11016" width="32.33203125" style="92" customWidth="1"/>
    <col min="11017" max="11017" width="9.6640625" style="92" customWidth="1"/>
    <col min="11018" max="11020" width="6.33203125" style="92" customWidth="1"/>
    <col min="11021" max="11022" width="7.33203125" style="92" customWidth="1"/>
    <col min="11023" max="11264" width="9.33203125" style="92"/>
    <col min="11265" max="11265" width="3.83203125" style="92" customWidth="1"/>
    <col min="11266" max="11266" width="4.33203125" style="92" customWidth="1"/>
    <col min="11267" max="11267" width="5" style="92" customWidth="1"/>
    <col min="11268" max="11268" width="6.1640625" style="92" customWidth="1"/>
    <col min="11269" max="11269" width="2.6640625" style="92" customWidth="1"/>
    <col min="11270" max="11270" width="0" style="92" hidden="1" customWidth="1"/>
    <col min="11271" max="11271" width="5.6640625" style="92" customWidth="1"/>
    <col min="11272" max="11272" width="32.33203125" style="92" customWidth="1"/>
    <col min="11273" max="11273" width="9.6640625" style="92" customWidth="1"/>
    <col min="11274" max="11276" width="6.33203125" style="92" customWidth="1"/>
    <col min="11277" max="11278" width="7.33203125" style="92" customWidth="1"/>
    <col min="11279" max="11520" width="9.33203125" style="92"/>
    <col min="11521" max="11521" width="3.83203125" style="92" customWidth="1"/>
    <col min="11522" max="11522" width="4.33203125" style="92" customWidth="1"/>
    <col min="11523" max="11523" width="5" style="92" customWidth="1"/>
    <col min="11524" max="11524" width="6.1640625" style="92" customWidth="1"/>
    <col min="11525" max="11525" width="2.6640625" style="92" customWidth="1"/>
    <col min="11526" max="11526" width="0" style="92" hidden="1" customWidth="1"/>
    <col min="11527" max="11527" width="5.6640625" style="92" customWidth="1"/>
    <col min="11528" max="11528" width="32.33203125" style="92" customWidth="1"/>
    <col min="11529" max="11529" width="9.6640625" style="92" customWidth="1"/>
    <col min="11530" max="11532" width="6.33203125" style="92" customWidth="1"/>
    <col min="11533" max="11534" width="7.33203125" style="92" customWidth="1"/>
    <col min="11535" max="11776" width="9.33203125" style="92"/>
    <col min="11777" max="11777" width="3.83203125" style="92" customWidth="1"/>
    <col min="11778" max="11778" width="4.33203125" style="92" customWidth="1"/>
    <col min="11779" max="11779" width="5" style="92" customWidth="1"/>
    <col min="11780" max="11780" width="6.1640625" style="92" customWidth="1"/>
    <col min="11781" max="11781" width="2.6640625" style="92" customWidth="1"/>
    <col min="11782" max="11782" width="0" style="92" hidden="1" customWidth="1"/>
    <col min="11783" max="11783" width="5.6640625" style="92" customWidth="1"/>
    <col min="11784" max="11784" width="32.33203125" style="92" customWidth="1"/>
    <col min="11785" max="11785" width="9.6640625" style="92" customWidth="1"/>
    <col min="11786" max="11788" width="6.33203125" style="92" customWidth="1"/>
    <col min="11789" max="11790" width="7.33203125" style="92" customWidth="1"/>
    <col min="11791" max="12032" width="9.33203125" style="92"/>
    <col min="12033" max="12033" width="3.83203125" style="92" customWidth="1"/>
    <col min="12034" max="12034" width="4.33203125" style="92" customWidth="1"/>
    <col min="12035" max="12035" width="5" style="92" customWidth="1"/>
    <col min="12036" max="12036" width="6.1640625" style="92" customWidth="1"/>
    <col min="12037" max="12037" width="2.6640625" style="92" customWidth="1"/>
    <col min="12038" max="12038" width="0" style="92" hidden="1" customWidth="1"/>
    <col min="12039" max="12039" width="5.6640625" style="92" customWidth="1"/>
    <col min="12040" max="12040" width="32.33203125" style="92" customWidth="1"/>
    <col min="12041" max="12041" width="9.6640625" style="92" customWidth="1"/>
    <col min="12042" max="12044" width="6.33203125" style="92" customWidth="1"/>
    <col min="12045" max="12046" width="7.33203125" style="92" customWidth="1"/>
    <col min="12047" max="12288" width="9.33203125" style="92"/>
    <col min="12289" max="12289" width="3.83203125" style="92" customWidth="1"/>
    <col min="12290" max="12290" width="4.33203125" style="92" customWidth="1"/>
    <col min="12291" max="12291" width="5" style="92" customWidth="1"/>
    <col min="12292" max="12292" width="6.1640625" style="92" customWidth="1"/>
    <col min="12293" max="12293" width="2.6640625" style="92" customWidth="1"/>
    <col min="12294" max="12294" width="0" style="92" hidden="1" customWidth="1"/>
    <col min="12295" max="12295" width="5.6640625" style="92" customWidth="1"/>
    <col min="12296" max="12296" width="32.33203125" style="92" customWidth="1"/>
    <col min="12297" max="12297" width="9.6640625" style="92" customWidth="1"/>
    <col min="12298" max="12300" width="6.33203125" style="92" customWidth="1"/>
    <col min="12301" max="12302" width="7.33203125" style="92" customWidth="1"/>
    <col min="12303" max="12544" width="9.33203125" style="92"/>
    <col min="12545" max="12545" width="3.83203125" style="92" customWidth="1"/>
    <col min="12546" max="12546" width="4.33203125" style="92" customWidth="1"/>
    <col min="12547" max="12547" width="5" style="92" customWidth="1"/>
    <col min="12548" max="12548" width="6.1640625" style="92" customWidth="1"/>
    <col min="12549" max="12549" width="2.6640625" style="92" customWidth="1"/>
    <col min="12550" max="12550" width="0" style="92" hidden="1" customWidth="1"/>
    <col min="12551" max="12551" width="5.6640625" style="92" customWidth="1"/>
    <col min="12552" max="12552" width="32.33203125" style="92" customWidth="1"/>
    <col min="12553" max="12553" width="9.6640625" style="92" customWidth="1"/>
    <col min="12554" max="12556" width="6.33203125" style="92" customWidth="1"/>
    <col min="12557" max="12558" width="7.33203125" style="92" customWidth="1"/>
    <col min="12559" max="12800" width="9.33203125" style="92"/>
    <col min="12801" max="12801" width="3.83203125" style="92" customWidth="1"/>
    <col min="12802" max="12802" width="4.33203125" style="92" customWidth="1"/>
    <col min="12803" max="12803" width="5" style="92" customWidth="1"/>
    <col min="12804" max="12804" width="6.1640625" style="92" customWidth="1"/>
    <col min="12805" max="12805" width="2.6640625" style="92" customWidth="1"/>
    <col min="12806" max="12806" width="0" style="92" hidden="1" customWidth="1"/>
    <col min="12807" max="12807" width="5.6640625" style="92" customWidth="1"/>
    <col min="12808" max="12808" width="32.33203125" style="92" customWidth="1"/>
    <col min="12809" max="12809" width="9.6640625" style="92" customWidth="1"/>
    <col min="12810" max="12812" width="6.33203125" style="92" customWidth="1"/>
    <col min="12813" max="12814" width="7.33203125" style="92" customWidth="1"/>
    <col min="12815" max="13056" width="9.33203125" style="92"/>
    <col min="13057" max="13057" width="3.83203125" style="92" customWidth="1"/>
    <col min="13058" max="13058" width="4.33203125" style="92" customWidth="1"/>
    <col min="13059" max="13059" width="5" style="92" customWidth="1"/>
    <col min="13060" max="13060" width="6.1640625" style="92" customWidth="1"/>
    <col min="13061" max="13061" width="2.6640625" style="92" customWidth="1"/>
    <col min="13062" max="13062" width="0" style="92" hidden="1" customWidth="1"/>
    <col min="13063" max="13063" width="5.6640625" style="92" customWidth="1"/>
    <col min="13064" max="13064" width="32.33203125" style="92" customWidth="1"/>
    <col min="13065" max="13065" width="9.6640625" style="92" customWidth="1"/>
    <col min="13066" max="13068" width="6.33203125" style="92" customWidth="1"/>
    <col min="13069" max="13070" width="7.33203125" style="92" customWidth="1"/>
    <col min="13071" max="13312" width="9.33203125" style="92"/>
    <col min="13313" max="13313" width="3.83203125" style="92" customWidth="1"/>
    <col min="13314" max="13314" width="4.33203125" style="92" customWidth="1"/>
    <col min="13315" max="13315" width="5" style="92" customWidth="1"/>
    <col min="13316" max="13316" width="6.1640625" style="92" customWidth="1"/>
    <col min="13317" max="13317" width="2.6640625" style="92" customWidth="1"/>
    <col min="13318" max="13318" width="0" style="92" hidden="1" customWidth="1"/>
    <col min="13319" max="13319" width="5.6640625" style="92" customWidth="1"/>
    <col min="13320" max="13320" width="32.33203125" style="92" customWidth="1"/>
    <col min="13321" max="13321" width="9.6640625" style="92" customWidth="1"/>
    <col min="13322" max="13324" width="6.33203125" style="92" customWidth="1"/>
    <col min="13325" max="13326" width="7.33203125" style="92" customWidth="1"/>
    <col min="13327" max="13568" width="9.33203125" style="92"/>
    <col min="13569" max="13569" width="3.83203125" style="92" customWidth="1"/>
    <col min="13570" max="13570" width="4.33203125" style="92" customWidth="1"/>
    <col min="13571" max="13571" width="5" style="92" customWidth="1"/>
    <col min="13572" max="13572" width="6.1640625" style="92" customWidth="1"/>
    <col min="13573" max="13573" width="2.6640625" style="92" customWidth="1"/>
    <col min="13574" max="13574" width="0" style="92" hidden="1" customWidth="1"/>
    <col min="13575" max="13575" width="5.6640625" style="92" customWidth="1"/>
    <col min="13576" max="13576" width="32.33203125" style="92" customWidth="1"/>
    <col min="13577" max="13577" width="9.6640625" style="92" customWidth="1"/>
    <col min="13578" max="13580" width="6.33203125" style="92" customWidth="1"/>
    <col min="13581" max="13582" width="7.33203125" style="92" customWidth="1"/>
    <col min="13583" max="13824" width="9.33203125" style="92"/>
    <col min="13825" max="13825" width="3.83203125" style="92" customWidth="1"/>
    <col min="13826" max="13826" width="4.33203125" style="92" customWidth="1"/>
    <col min="13827" max="13827" width="5" style="92" customWidth="1"/>
    <col min="13828" max="13828" width="6.1640625" style="92" customWidth="1"/>
    <col min="13829" max="13829" width="2.6640625" style="92" customWidth="1"/>
    <col min="13830" max="13830" width="0" style="92" hidden="1" customWidth="1"/>
    <col min="13831" max="13831" width="5.6640625" style="92" customWidth="1"/>
    <col min="13832" max="13832" width="32.33203125" style="92" customWidth="1"/>
    <col min="13833" max="13833" width="9.6640625" style="92" customWidth="1"/>
    <col min="13834" max="13836" width="6.33203125" style="92" customWidth="1"/>
    <col min="13837" max="13838" width="7.33203125" style="92" customWidth="1"/>
    <col min="13839" max="14080" width="9.33203125" style="92"/>
    <col min="14081" max="14081" width="3.83203125" style="92" customWidth="1"/>
    <col min="14082" max="14082" width="4.33203125" style="92" customWidth="1"/>
    <col min="14083" max="14083" width="5" style="92" customWidth="1"/>
    <col min="14084" max="14084" width="6.1640625" style="92" customWidth="1"/>
    <col min="14085" max="14085" width="2.6640625" style="92" customWidth="1"/>
    <col min="14086" max="14086" width="0" style="92" hidden="1" customWidth="1"/>
    <col min="14087" max="14087" width="5.6640625" style="92" customWidth="1"/>
    <col min="14088" max="14088" width="32.33203125" style="92" customWidth="1"/>
    <col min="14089" max="14089" width="9.6640625" style="92" customWidth="1"/>
    <col min="14090" max="14092" width="6.33203125" style="92" customWidth="1"/>
    <col min="14093" max="14094" width="7.33203125" style="92" customWidth="1"/>
    <col min="14095" max="14336" width="9.33203125" style="92"/>
    <col min="14337" max="14337" width="3.83203125" style="92" customWidth="1"/>
    <col min="14338" max="14338" width="4.33203125" style="92" customWidth="1"/>
    <col min="14339" max="14339" width="5" style="92" customWidth="1"/>
    <col min="14340" max="14340" width="6.1640625" style="92" customWidth="1"/>
    <col min="14341" max="14341" width="2.6640625" style="92" customWidth="1"/>
    <col min="14342" max="14342" width="0" style="92" hidden="1" customWidth="1"/>
    <col min="14343" max="14343" width="5.6640625" style="92" customWidth="1"/>
    <col min="14344" max="14344" width="32.33203125" style="92" customWidth="1"/>
    <col min="14345" max="14345" width="9.6640625" style="92" customWidth="1"/>
    <col min="14346" max="14348" width="6.33203125" style="92" customWidth="1"/>
    <col min="14349" max="14350" width="7.33203125" style="92" customWidth="1"/>
    <col min="14351" max="14592" width="9.33203125" style="92"/>
    <col min="14593" max="14593" width="3.83203125" style="92" customWidth="1"/>
    <col min="14594" max="14594" width="4.33203125" style="92" customWidth="1"/>
    <col min="14595" max="14595" width="5" style="92" customWidth="1"/>
    <col min="14596" max="14596" width="6.1640625" style="92" customWidth="1"/>
    <col min="14597" max="14597" width="2.6640625" style="92" customWidth="1"/>
    <col min="14598" max="14598" width="0" style="92" hidden="1" customWidth="1"/>
    <col min="14599" max="14599" width="5.6640625" style="92" customWidth="1"/>
    <col min="14600" max="14600" width="32.33203125" style="92" customWidth="1"/>
    <col min="14601" max="14601" width="9.6640625" style="92" customWidth="1"/>
    <col min="14602" max="14604" width="6.33203125" style="92" customWidth="1"/>
    <col min="14605" max="14606" width="7.33203125" style="92" customWidth="1"/>
    <col min="14607" max="14848" width="9.33203125" style="92"/>
    <col min="14849" max="14849" width="3.83203125" style="92" customWidth="1"/>
    <col min="14850" max="14850" width="4.33203125" style="92" customWidth="1"/>
    <col min="14851" max="14851" width="5" style="92" customWidth="1"/>
    <col min="14852" max="14852" width="6.1640625" style="92" customWidth="1"/>
    <col min="14853" max="14853" width="2.6640625" style="92" customWidth="1"/>
    <col min="14854" max="14854" width="0" style="92" hidden="1" customWidth="1"/>
    <col min="14855" max="14855" width="5.6640625" style="92" customWidth="1"/>
    <col min="14856" max="14856" width="32.33203125" style="92" customWidth="1"/>
    <col min="14857" max="14857" width="9.6640625" style="92" customWidth="1"/>
    <col min="14858" max="14860" width="6.33203125" style="92" customWidth="1"/>
    <col min="14861" max="14862" width="7.33203125" style="92" customWidth="1"/>
    <col min="14863" max="15104" width="9.33203125" style="92"/>
    <col min="15105" max="15105" width="3.83203125" style="92" customWidth="1"/>
    <col min="15106" max="15106" width="4.33203125" style="92" customWidth="1"/>
    <col min="15107" max="15107" width="5" style="92" customWidth="1"/>
    <col min="15108" max="15108" width="6.1640625" style="92" customWidth="1"/>
    <col min="15109" max="15109" width="2.6640625" style="92" customWidth="1"/>
    <col min="15110" max="15110" width="0" style="92" hidden="1" customWidth="1"/>
    <col min="15111" max="15111" width="5.6640625" style="92" customWidth="1"/>
    <col min="15112" max="15112" width="32.33203125" style="92" customWidth="1"/>
    <col min="15113" max="15113" width="9.6640625" style="92" customWidth="1"/>
    <col min="15114" max="15116" width="6.33203125" style="92" customWidth="1"/>
    <col min="15117" max="15118" width="7.33203125" style="92" customWidth="1"/>
    <col min="15119" max="15360" width="9.33203125" style="92"/>
    <col min="15361" max="15361" width="3.83203125" style="92" customWidth="1"/>
    <col min="15362" max="15362" width="4.33203125" style="92" customWidth="1"/>
    <col min="15363" max="15363" width="5" style="92" customWidth="1"/>
    <col min="15364" max="15364" width="6.1640625" style="92" customWidth="1"/>
    <col min="15365" max="15365" width="2.6640625" style="92" customWidth="1"/>
    <col min="15366" max="15366" width="0" style="92" hidden="1" customWidth="1"/>
    <col min="15367" max="15367" width="5.6640625" style="92" customWidth="1"/>
    <col min="15368" max="15368" width="32.33203125" style="92" customWidth="1"/>
    <col min="15369" max="15369" width="9.6640625" style="92" customWidth="1"/>
    <col min="15370" max="15372" width="6.33203125" style="92" customWidth="1"/>
    <col min="15373" max="15374" width="7.33203125" style="92" customWidth="1"/>
    <col min="15375" max="15616" width="9.33203125" style="92"/>
    <col min="15617" max="15617" width="3.83203125" style="92" customWidth="1"/>
    <col min="15618" max="15618" width="4.33203125" style="92" customWidth="1"/>
    <col min="15619" max="15619" width="5" style="92" customWidth="1"/>
    <col min="15620" max="15620" width="6.1640625" style="92" customWidth="1"/>
    <col min="15621" max="15621" width="2.6640625" style="92" customWidth="1"/>
    <col min="15622" max="15622" width="0" style="92" hidden="1" customWidth="1"/>
    <col min="15623" max="15623" width="5.6640625" style="92" customWidth="1"/>
    <col min="15624" max="15624" width="32.33203125" style="92" customWidth="1"/>
    <col min="15625" max="15625" width="9.6640625" style="92" customWidth="1"/>
    <col min="15626" max="15628" width="6.33203125" style="92" customWidth="1"/>
    <col min="15629" max="15630" width="7.33203125" style="92" customWidth="1"/>
    <col min="15631" max="15872" width="9.33203125" style="92"/>
    <col min="15873" max="15873" width="3.83203125" style="92" customWidth="1"/>
    <col min="15874" max="15874" width="4.33203125" style="92" customWidth="1"/>
    <col min="15875" max="15875" width="5" style="92" customWidth="1"/>
    <col min="15876" max="15876" width="6.1640625" style="92" customWidth="1"/>
    <col min="15877" max="15877" width="2.6640625" style="92" customWidth="1"/>
    <col min="15878" max="15878" width="0" style="92" hidden="1" customWidth="1"/>
    <col min="15879" max="15879" width="5.6640625" style="92" customWidth="1"/>
    <col min="15880" max="15880" width="32.33203125" style="92" customWidth="1"/>
    <col min="15881" max="15881" width="9.6640625" style="92" customWidth="1"/>
    <col min="15882" max="15884" width="6.33203125" style="92" customWidth="1"/>
    <col min="15885" max="15886" width="7.33203125" style="92" customWidth="1"/>
    <col min="15887" max="16128" width="9.33203125" style="92"/>
    <col min="16129" max="16129" width="3.83203125" style="92" customWidth="1"/>
    <col min="16130" max="16130" width="4.33203125" style="92" customWidth="1"/>
    <col min="16131" max="16131" width="5" style="92" customWidth="1"/>
    <col min="16132" max="16132" width="6.1640625" style="92" customWidth="1"/>
    <col min="16133" max="16133" width="2.6640625" style="92" customWidth="1"/>
    <col min="16134" max="16134" width="0" style="92" hidden="1" customWidth="1"/>
    <col min="16135" max="16135" width="5.6640625" style="92" customWidth="1"/>
    <col min="16136" max="16136" width="32.33203125" style="92" customWidth="1"/>
    <col min="16137" max="16137" width="9.6640625" style="92" customWidth="1"/>
    <col min="16138" max="16140" width="6.33203125" style="92" customWidth="1"/>
    <col min="16141" max="16142" width="7.33203125" style="92" customWidth="1"/>
    <col min="16143" max="16384" width="9.33203125" style="92"/>
  </cols>
  <sheetData>
    <row r="1" spans="1:14" ht="19.899999999999999" customHeight="1" thickBot="1">
      <c r="A1" s="1907" t="s">
        <v>647</v>
      </c>
      <c r="B1" s="1907"/>
      <c r="C1" s="1907"/>
      <c r="D1" s="1907"/>
      <c r="E1" s="1907"/>
      <c r="F1" s="1907"/>
      <c r="G1" s="1907"/>
      <c r="H1" s="1907"/>
      <c r="I1" s="1907"/>
      <c r="J1" s="1907"/>
      <c r="K1" s="1907"/>
      <c r="L1" s="1907"/>
      <c r="M1" s="1907"/>
      <c r="N1" s="1907"/>
    </row>
    <row r="2" spans="1:14" ht="69.95" customHeight="1" thickBot="1">
      <c r="A2" s="371" t="s">
        <v>1</v>
      </c>
      <c r="B2" s="1908" t="s">
        <v>516</v>
      </c>
      <c r="C2" s="2095"/>
      <c r="D2" s="2095"/>
      <c r="E2" s="2095"/>
      <c r="F2" s="2095"/>
      <c r="G2" s="2096"/>
      <c r="H2" s="366" t="s">
        <v>615</v>
      </c>
      <c r="I2" s="371" t="s">
        <v>517</v>
      </c>
      <c r="J2" s="2097" t="s">
        <v>518</v>
      </c>
      <c r="K2" s="2097"/>
      <c r="L2" s="2097"/>
      <c r="M2" s="2097"/>
      <c r="N2" s="2098"/>
    </row>
    <row r="3" spans="1:14" ht="37.5" customHeight="1">
      <c r="A3" s="372">
        <v>1</v>
      </c>
      <c r="B3" s="2099" t="s">
        <v>1142</v>
      </c>
      <c r="C3" s="2100"/>
      <c r="D3" s="2100"/>
      <c r="E3" s="2100"/>
      <c r="F3" s="2100"/>
      <c r="G3" s="2101"/>
      <c r="H3" s="373" t="s">
        <v>1143</v>
      </c>
      <c r="I3" s="374">
        <v>7</v>
      </c>
      <c r="J3" s="2102" t="s">
        <v>814</v>
      </c>
      <c r="K3" s="2103"/>
      <c r="L3" s="2103"/>
      <c r="M3" s="2103"/>
      <c r="N3" s="2104"/>
    </row>
    <row r="4" spans="1:14" ht="36" customHeight="1">
      <c r="A4" s="375">
        <v>2</v>
      </c>
      <c r="B4" s="1916" t="s">
        <v>1144</v>
      </c>
      <c r="C4" s="1917"/>
      <c r="D4" s="1917"/>
      <c r="E4" s="1917"/>
      <c r="F4" s="1917"/>
      <c r="G4" s="1918"/>
      <c r="H4" s="376" t="s">
        <v>1143</v>
      </c>
      <c r="I4" s="377">
        <v>10</v>
      </c>
      <c r="J4" s="2092" t="s">
        <v>798</v>
      </c>
      <c r="K4" s="2093"/>
      <c r="L4" s="2093"/>
      <c r="M4" s="2093"/>
      <c r="N4" s="2094"/>
    </row>
    <row r="5" spans="1:14" ht="36" customHeight="1">
      <c r="A5" s="375">
        <v>3</v>
      </c>
      <c r="B5" s="1916" t="s">
        <v>1145</v>
      </c>
      <c r="C5" s="1917"/>
      <c r="D5" s="1917"/>
      <c r="E5" s="1917"/>
      <c r="F5" s="1917"/>
      <c r="G5" s="1918"/>
      <c r="H5" s="376" t="s">
        <v>1143</v>
      </c>
      <c r="I5" s="377">
        <v>7</v>
      </c>
      <c r="J5" s="2092" t="s">
        <v>1146</v>
      </c>
      <c r="K5" s="2093"/>
      <c r="L5" s="2093"/>
      <c r="M5" s="2093"/>
      <c r="N5" s="2094"/>
    </row>
    <row r="6" spans="1:14" ht="33.75" customHeight="1">
      <c r="A6" s="375">
        <v>4</v>
      </c>
      <c r="B6" s="1916" t="s">
        <v>1147</v>
      </c>
      <c r="C6" s="1917"/>
      <c r="D6" s="1917"/>
      <c r="E6" s="1917"/>
      <c r="F6" s="1917"/>
      <c r="G6" s="1918"/>
      <c r="H6" s="376" t="s">
        <v>1143</v>
      </c>
      <c r="I6" s="377">
        <v>5</v>
      </c>
      <c r="J6" s="2093" t="s">
        <v>1285</v>
      </c>
      <c r="K6" s="2093"/>
      <c r="L6" s="2093"/>
      <c r="M6" s="2093"/>
      <c r="N6" s="2094"/>
    </row>
    <row r="7" spans="1:14" ht="45.75" customHeight="1">
      <c r="A7" s="375">
        <v>5</v>
      </c>
      <c r="B7" s="1916" t="s">
        <v>2212</v>
      </c>
      <c r="C7" s="1917"/>
      <c r="D7" s="1917"/>
      <c r="E7" s="1917"/>
      <c r="F7" s="1917"/>
      <c r="G7" s="1918"/>
      <c r="H7" s="376" t="s">
        <v>1143</v>
      </c>
      <c r="I7" s="951">
        <v>6</v>
      </c>
      <c r="J7" s="2093" t="s">
        <v>1148</v>
      </c>
      <c r="K7" s="2093"/>
      <c r="L7" s="2093"/>
      <c r="M7" s="2093"/>
      <c r="N7" s="2094"/>
    </row>
    <row r="8" spans="1:14" ht="36.75" customHeight="1">
      <c r="A8" s="375">
        <v>6</v>
      </c>
      <c r="B8" s="1916" t="s">
        <v>1149</v>
      </c>
      <c r="C8" s="1917"/>
      <c r="D8" s="1917"/>
      <c r="E8" s="1917"/>
      <c r="F8" s="1917"/>
      <c r="G8" s="1918"/>
      <c r="H8" s="376" t="s">
        <v>1143</v>
      </c>
      <c r="I8" s="377">
        <v>9</v>
      </c>
      <c r="J8" s="2093" t="s">
        <v>823</v>
      </c>
      <c r="K8" s="2093"/>
      <c r="L8" s="2093"/>
      <c r="M8" s="2093"/>
      <c r="N8" s="2094"/>
    </row>
    <row r="9" spans="1:14" ht="34.5" customHeight="1">
      <c r="A9" s="375">
        <v>7</v>
      </c>
      <c r="B9" s="1916" t="s">
        <v>1150</v>
      </c>
      <c r="C9" s="1917"/>
      <c r="D9" s="1917"/>
      <c r="E9" s="1917"/>
      <c r="F9" s="1917"/>
      <c r="G9" s="1917"/>
      <c r="H9" s="376" t="s">
        <v>1143</v>
      </c>
      <c r="I9" s="377">
        <v>5</v>
      </c>
      <c r="J9" s="2093" t="s">
        <v>1151</v>
      </c>
      <c r="K9" s="2093"/>
      <c r="L9" s="2093"/>
      <c r="M9" s="2093"/>
      <c r="N9" s="2094"/>
    </row>
    <row r="10" spans="1:14" ht="34.5" customHeight="1">
      <c r="A10" s="375">
        <v>8</v>
      </c>
      <c r="B10" s="1916" t="s">
        <v>1152</v>
      </c>
      <c r="C10" s="1917"/>
      <c r="D10" s="1917"/>
      <c r="E10" s="1917"/>
      <c r="F10" s="1917"/>
      <c r="G10" s="1917"/>
      <c r="H10" s="376" t="s">
        <v>1143</v>
      </c>
      <c r="I10" s="377">
        <v>7</v>
      </c>
      <c r="J10" s="2093" t="s">
        <v>1153</v>
      </c>
      <c r="K10" s="2093"/>
      <c r="L10" s="2093"/>
      <c r="M10" s="2093"/>
      <c r="N10" s="2094"/>
    </row>
    <row r="11" spans="1:14" ht="33.75" customHeight="1">
      <c r="A11" s="375">
        <v>9</v>
      </c>
      <c r="B11" s="1916" t="s">
        <v>1154</v>
      </c>
      <c r="C11" s="1917"/>
      <c r="D11" s="1917"/>
      <c r="E11" s="1917"/>
      <c r="F11" s="1917"/>
      <c r="G11" s="1917"/>
      <c r="H11" s="376" t="s">
        <v>1143</v>
      </c>
      <c r="I11" s="377">
        <v>9</v>
      </c>
      <c r="J11" s="2093" t="s">
        <v>818</v>
      </c>
      <c r="K11" s="2093"/>
      <c r="L11" s="2093"/>
      <c r="M11" s="2093"/>
      <c r="N11" s="2094"/>
    </row>
    <row r="12" spans="1:14" ht="33.75" customHeight="1">
      <c r="A12" s="375">
        <v>10</v>
      </c>
      <c r="B12" s="1916" t="s">
        <v>1155</v>
      </c>
      <c r="C12" s="1917"/>
      <c r="D12" s="1917"/>
      <c r="E12" s="1917"/>
      <c r="F12" s="1917"/>
      <c r="G12" s="1917"/>
      <c r="H12" s="376" t="s">
        <v>1143</v>
      </c>
      <c r="I12" s="951">
        <v>5</v>
      </c>
      <c r="J12" s="2093" t="s">
        <v>1156</v>
      </c>
      <c r="K12" s="2093"/>
      <c r="L12" s="2093"/>
      <c r="M12" s="2093"/>
      <c r="N12" s="2094"/>
    </row>
    <row r="13" spans="1:14" ht="36" customHeight="1">
      <c r="A13" s="375"/>
      <c r="B13" s="1916"/>
      <c r="C13" s="1917"/>
      <c r="D13" s="1917"/>
      <c r="E13" s="1917"/>
      <c r="F13" s="1917"/>
      <c r="G13" s="1917"/>
      <c r="H13" s="376"/>
      <c r="I13" s="377"/>
      <c r="J13" s="2105"/>
      <c r="K13" s="2105"/>
      <c r="L13" s="2105"/>
      <c r="M13" s="2105"/>
      <c r="N13" s="2106"/>
    </row>
    <row r="14" spans="1:14" ht="36" customHeight="1">
      <c r="A14" s="375"/>
      <c r="B14" s="1916"/>
      <c r="C14" s="1917"/>
      <c r="D14" s="1917"/>
      <c r="E14" s="1917"/>
      <c r="F14" s="1917"/>
      <c r="G14" s="1917"/>
      <c r="H14" s="376"/>
      <c r="I14" s="377"/>
      <c r="J14" s="2105"/>
      <c r="K14" s="2105"/>
      <c r="L14" s="2105"/>
      <c r="M14" s="2105"/>
      <c r="N14" s="2106"/>
    </row>
    <row r="15" spans="1:14" ht="37.5" customHeight="1">
      <c r="A15" s="375"/>
      <c r="B15" s="1916"/>
      <c r="C15" s="1917"/>
      <c r="D15" s="1917"/>
      <c r="E15" s="1917"/>
      <c r="F15" s="1917"/>
      <c r="G15" s="1917"/>
      <c r="H15" s="376"/>
      <c r="I15" s="377"/>
      <c r="J15" s="2105"/>
      <c r="K15" s="2105"/>
      <c r="L15" s="2105"/>
      <c r="M15" s="2105"/>
      <c r="N15" s="2106"/>
    </row>
    <row r="16" spans="1:14" ht="34.5" customHeight="1">
      <c r="A16" s="375"/>
      <c r="B16" s="1916"/>
      <c r="C16" s="1917"/>
      <c r="D16" s="1917"/>
      <c r="E16" s="1917"/>
      <c r="F16" s="1917"/>
      <c r="G16" s="1917"/>
      <c r="H16" s="376"/>
      <c r="I16" s="377"/>
      <c r="J16" s="2105"/>
      <c r="K16" s="2105"/>
      <c r="L16" s="2105"/>
      <c r="M16" s="2105"/>
      <c r="N16" s="2106"/>
    </row>
    <row r="17" spans="1:14" ht="34.5" customHeight="1" thickBot="1">
      <c r="A17" s="378"/>
      <c r="B17" s="1916"/>
      <c r="C17" s="1917"/>
      <c r="D17" s="1917"/>
      <c r="E17" s="1917"/>
      <c r="F17" s="1917"/>
      <c r="G17" s="1917"/>
      <c r="H17" s="379"/>
      <c r="I17" s="380"/>
      <c r="J17" s="2105"/>
      <c r="K17" s="2105"/>
      <c r="L17" s="2105"/>
      <c r="M17" s="2105"/>
      <c r="N17" s="2106"/>
    </row>
    <row r="18" spans="1:14" ht="20.100000000000001" customHeight="1" thickBot="1">
      <c r="A18" s="1908" t="s">
        <v>651</v>
      </c>
      <c r="B18" s="1911"/>
      <c r="C18" s="1911"/>
      <c r="D18" s="1911"/>
      <c r="E18" s="1911"/>
      <c r="F18" s="1911"/>
      <c r="G18" s="1911"/>
      <c r="H18" s="1911"/>
      <c r="I18" s="1911"/>
      <c r="J18" s="1911"/>
      <c r="K18" s="1911"/>
      <c r="L18" s="1909"/>
      <c r="M18" s="2107">
        <v>10</v>
      </c>
      <c r="N18" s="2108"/>
    </row>
    <row r="20" spans="1:14" s="271" customFormat="1" ht="22.15" customHeight="1"/>
    <row r="21" spans="1:14" s="277" customFormat="1" ht="30" customHeight="1"/>
    <row r="22" spans="1:14" s="277" customFormat="1" ht="102" customHeight="1"/>
    <row r="23" spans="1:14" s="277" customFormat="1" ht="102" customHeight="1"/>
    <row r="24" spans="1:14" s="277" customFormat="1" ht="102" customHeight="1"/>
    <row r="25" spans="1:14" s="277" customFormat="1" ht="102" customHeight="1"/>
  </sheetData>
  <mergeCells count="35">
    <mergeCell ref="B17:G17"/>
    <mergeCell ref="J17:N17"/>
    <mergeCell ref="A18:L18"/>
    <mergeCell ref="M18:N18"/>
    <mergeCell ref="B14:G14"/>
    <mergeCell ref="J14:N14"/>
    <mergeCell ref="B15:G15"/>
    <mergeCell ref="J15:N15"/>
    <mergeCell ref="B16:G16"/>
    <mergeCell ref="J16:N16"/>
    <mergeCell ref="B11:G11"/>
    <mergeCell ref="J11:N11"/>
    <mergeCell ref="B12:G12"/>
    <mergeCell ref="J12:N12"/>
    <mergeCell ref="B13:G13"/>
    <mergeCell ref="J13:N13"/>
    <mergeCell ref="B8:G8"/>
    <mergeCell ref="J8:N8"/>
    <mergeCell ref="B9:G9"/>
    <mergeCell ref="J9:N9"/>
    <mergeCell ref="B10:G10"/>
    <mergeCell ref="J10:N10"/>
    <mergeCell ref="B5:G5"/>
    <mergeCell ref="J5:N5"/>
    <mergeCell ref="B6:G6"/>
    <mergeCell ref="J6:N6"/>
    <mergeCell ref="B7:G7"/>
    <mergeCell ref="J7:N7"/>
    <mergeCell ref="B4:G4"/>
    <mergeCell ref="J4:N4"/>
    <mergeCell ref="A1:N1"/>
    <mergeCell ref="B2:G2"/>
    <mergeCell ref="J2:N2"/>
    <mergeCell ref="B3:G3"/>
    <mergeCell ref="J3:N3"/>
  </mergeCells>
  <printOptions horizontalCentered="1"/>
  <pageMargins left="0.5" right="0.5" top="0.5" bottom="0.5" header="0.25" footer="0.25"/>
  <pageSetup paperSize="9" scale="96" orientation="portrait"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3"/>
  <dimension ref="A1:M15"/>
  <sheetViews>
    <sheetView workbookViewId="0">
      <selection activeCell="V12" sqref="V12"/>
    </sheetView>
  </sheetViews>
  <sheetFormatPr defaultRowHeight="12.75"/>
  <cols>
    <col min="1" max="1" width="4.33203125" style="92" customWidth="1"/>
    <col min="2" max="2" width="44.6640625" style="92" customWidth="1"/>
    <col min="3" max="13" width="4.83203125" style="92" customWidth="1"/>
    <col min="14" max="256" width="9.33203125" style="92"/>
    <col min="257" max="257" width="4.33203125" style="92" customWidth="1"/>
    <col min="258" max="258" width="55.83203125" style="92" customWidth="1"/>
    <col min="259" max="269" width="4.83203125" style="92" customWidth="1"/>
    <col min="270" max="512" width="9.33203125" style="92"/>
    <col min="513" max="513" width="4.33203125" style="92" customWidth="1"/>
    <col min="514" max="514" width="55.83203125" style="92" customWidth="1"/>
    <col min="515" max="525" width="4.83203125" style="92" customWidth="1"/>
    <col min="526" max="768" width="9.33203125" style="92"/>
    <col min="769" max="769" width="4.33203125" style="92" customWidth="1"/>
    <col min="770" max="770" width="55.83203125" style="92" customWidth="1"/>
    <col min="771" max="781" width="4.83203125" style="92" customWidth="1"/>
    <col min="782" max="1024" width="9.33203125" style="92"/>
    <col min="1025" max="1025" width="4.33203125" style="92" customWidth="1"/>
    <col min="1026" max="1026" width="55.83203125" style="92" customWidth="1"/>
    <col min="1027" max="1037" width="4.83203125" style="92" customWidth="1"/>
    <col min="1038" max="1280" width="9.33203125" style="92"/>
    <col min="1281" max="1281" width="4.33203125" style="92" customWidth="1"/>
    <col min="1282" max="1282" width="55.83203125" style="92" customWidth="1"/>
    <col min="1283" max="1293" width="4.83203125" style="92" customWidth="1"/>
    <col min="1294" max="1536" width="9.33203125" style="92"/>
    <col min="1537" max="1537" width="4.33203125" style="92" customWidth="1"/>
    <col min="1538" max="1538" width="55.83203125" style="92" customWidth="1"/>
    <col min="1539" max="1549" width="4.83203125" style="92" customWidth="1"/>
    <col min="1550" max="1792" width="9.33203125" style="92"/>
    <col min="1793" max="1793" width="4.33203125" style="92" customWidth="1"/>
    <col min="1794" max="1794" width="55.83203125" style="92" customWidth="1"/>
    <col min="1795" max="1805" width="4.83203125" style="92" customWidth="1"/>
    <col min="1806" max="2048" width="9.33203125" style="92"/>
    <col min="2049" max="2049" width="4.33203125" style="92" customWidth="1"/>
    <col min="2050" max="2050" width="55.83203125" style="92" customWidth="1"/>
    <col min="2051" max="2061" width="4.83203125" style="92" customWidth="1"/>
    <col min="2062" max="2304" width="9.33203125" style="92"/>
    <col min="2305" max="2305" width="4.33203125" style="92" customWidth="1"/>
    <col min="2306" max="2306" width="55.83203125" style="92" customWidth="1"/>
    <col min="2307" max="2317" width="4.83203125" style="92" customWidth="1"/>
    <col min="2318" max="2560" width="9.33203125" style="92"/>
    <col min="2561" max="2561" width="4.33203125" style="92" customWidth="1"/>
    <col min="2562" max="2562" width="55.83203125" style="92" customWidth="1"/>
    <col min="2563" max="2573" width="4.83203125" style="92" customWidth="1"/>
    <col min="2574" max="2816" width="9.33203125" style="92"/>
    <col min="2817" max="2817" width="4.33203125" style="92" customWidth="1"/>
    <col min="2818" max="2818" width="55.83203125" style="92" customWidth="1"/>
    <col min="2819" max="2829" width="4.83203125" style="92" customWidth="1"/>
    <col min="2830" max="3072" width="9.33203125" style="92"/>
    <col min="3073" max="3073" width="4.33203125" style="92" customWidth="1"/>
    <col min="3074" max="3074" width="55.83203125" style="92" customWidth="1"/>
    <col min="3075" max="3085" width="4.83203125" style="92" customWidth="1"/>
    <col min="3086" max="3328" width="9.33203125" style="92"/>
    <col min="3329" max="3329" width="4.33203125" style="92" customWidth="1"/>
    <col min="3330" max="3330" width="55.83203125" style="92" customWidth="1"/>
    <col min="3331" max="3341" width="4.83203125" style="92" customWidth="1"/>
    <col min="3342" max="3584" width="9.33203125" style="92"/>
    <col min="3585" max="3585" width="4.33203125" style="92" customWidth="1"/>
    <col min="3586" max="3586" width="55.83203125" style="92" customWidth="1"/>
    <col min="3587" max="3597" width="4.83203125" style="92" customWidth="1"/>
    <col min="3598" max="3840" width="9.33203125" style="92"/>
    <col min="3841" max="3841" width="4.33203125" style="92" customWidth="1"/>
    <col min="3842" max="3842" width="55.83203125" style="92" customWidth="1"/>
    <col min="3843" max="3853" width="4.83203125" style="92" customWidth="1"/>
    <col min="3854" max="4096" width="9.33203125" style="92"/>
    <col min="4097" max="4097" width="4.33203125" style="92" customWidth="1"/>
    <col min="4098" max="4098" width="55.83203125" style="92" customWidth="1"/>
    <col min="4099" max="4109" width="4.83203125" style="92" customWidth="1"/>
    <col min="4110" max="4352" width="9.33203125" style="92"/>
    <col min="4353" max="4353" width="4.33203125" style="92" customWidth="1"/>
    <col min="4354" max="4354" width="55.83203125" style="92" customWidth="1"/>
    <col min="4355" max="4365" width="4.83203125" style="92" customWidth="1"/>
    <col min="4366" max="4608" width="9.33203125" style="92"/>
    <col min="4609" max="4609" width="4.33203125" style="92" customWidth="1"/>
    <col min="4610" max="4610" width="55.83203125" style="92" customWidth="1"/>
    <col min="4611" max="4621" width="4.83203125" style="92" customWidth="1"/>
    <col min="4622" max="4864" width="9.33203125" style="92"/>
    <col min="4865" max="4865" width="4.33203125" style="92" customWidth="1"/>
    <col min="4866" max="4866" width="55.83203125" style="92" customWidth="1"/>
    <col min="4867" max="4877" width="4.83203125" style="92" customWidth="1"/>
    <col min="4878" max="5120" width="9.33203125" style="92"/>
    <col min="5121" max="5121" width="4.33203125" style="92" customWidth="1"/>
    <col min="5122" max="5122" width="55.83203125" style="92" customWidth="1"/>
    <col min="5123" max="5133" width="4.83203125" style="92" customWidth="1"/>
    <col min="5134" max="5376" width="9.33203125" style="92"/>
    <col min="5377" max="5377" width="4.33203125" style="92" customWidth="1"/>
    <col min="5378" max="5378" width="55.83203125" style="92" customWidth="1"/>
    <col min="5379" max="5389" width="4.83203125" style="92" customWidth="1"/>
    <col min="5390" max="5632" width="9.33203125" style="92"/>
    <col min="5633" max="5633" width="4.33203125" style="92" customWidth="1"/>
    <col min="5634" max="5634" width="55.83203125" style="92" customWidth="1"/>
    <col min="5635" max="5645" width="4.83203125" style="92" customWidth="1"/>
    <col min="5646" max="5888" width="9.33203125" style="92"/>
    <col min="5889" max="5889" width="4.33203125" style="92" customWidth="1"/>
    <col min="5890" max="5890" width="55.83203125" style="92" customWidth="1"/>
    <col min="5891" max="5901" width="4.83203125" style="92" customWidth="1"/>
    <col min="5902" max="6144" width="9.33203125" style="92"/>
    <col min="6145" max="6145" width="4.33203125" style="92" customWidth="1"/>
    <col min="6146" max="6146" width="55.83203125" style="92" customWidth="1"/>
    <col min="6147" max="6157" width="4.83203125" style="92" customWidth="1"/>
    <col min="6158" max="6400" width="9.33203125" style="92"/>
    <col min="6401" max="6401" width="4.33203125" style="92" customWidth="1"/>
    <col min="6402" max="6402" width="55.83203125" style="92" customWidth="1"/>
    <col min="6403" max="6413" width="4.83203125" style="92" customWidth="1"/>
    <col min="6414" max="6656" width="9.33203125" style="92"/>
    <col min="6657" max="6657" width="4.33203125" style="92" customWidth="1"/>
    <col min="6658" max="6658" width="55.83203125" style="92" customWidth="1"/>
    <col min="6659" max="6669" width="4.83203125" style="92" customWidth="1"/>
    <col min="6670" max="6912" width="9.33203125" style="92"/>
    <col min="6913" max="6913" width="4.33203125" style="92" customWidth="1"/>
    <col min="6914" max="6914" width="55.83203125" style="92" customWidth="1"/>
    <col min="6915" max="6925" width="4.83203125" style="92" customWidth="1"/>
    <col min="6926" max="7168" width="9.33203125" style="92"/>
    <col min="7169" max="7169" width="4.33203125" style="92" customWidth="1"/>
    <col min="7170" max="7170" width="55.83203125" style="92" customWidth="1"/>
    <col min="7171" max="7181" width="4.83203125" style="92" customWidth="1"/>
    <col min="7182" max="7424" width="9.33203125" style="92"/>
    <col min="7425" max="7425" width="4.33203125" style="92" customWidth="1"/>
    <col min="7426" max="7426" width="55.83203125" style="92" customWidth="1"/>
    <col min="7427" max="7437" width="4.83203125" style="92" customWidth="1"/>
    <col min="7438" max="7680" width="9.33203125" style="92"/>
    <col min="7681" max="7681" width="4.33203125" style="92" customWidth="1"/>
    <col min="7682" max="7682" width="55.83203125" style="92" customWidth="1"/>
    <col min="7683" max="7693" width="4.83203125" style="92" customWidth="1"/>
    <col min="7694" max="7936" width="9.33203125" style="92"/>
    <col min="7937" max="7937" width="4.33203125" style="92" customWidth="1"/>
    <col min="7938" max="7938" width="55.83203125" style="92" customWidth="1"/>
    <col min="7939" max="7949" width="4.83203125" style="92" customWidth="1"/>
    <col min="7950" max="8192" width="9.33203125" style="92"/>
    <col min="8193" max="8193" width="4.33203125" style="92" customWidth="1"/>
    <col min="8194" max="8194" width="55.83203125" style="92" customWidth="1"/>
    <col min="8195" max="8205" width="4.83203125" style="92" customWidth="1"/>
    <col min="8206" max="8448" width="9.33203125" style="92"/>
    <col min="8449" max="8449" width="4.33203125" style="92" customWidth="1"/>
    <col min="8450" max="8450" width="55.83203125" style="92" customWidth="1"/>
    <col min="8451" max="8461" width="4.83203125" style="92" customWidth="1"/>
    <col min="8462" max="8704" width="9.33203125" style="92"/>
    <col min="8705" max="8705" width="4.33203125" style="92" customWidth="1"/>
    <col min="8706" max="8706" width="55.83203125" style="92" customWidth="1"/>
    <col min="8707" max="8717" width="4.83203125" style="92" customWidth="1"/>
    <col min="8718" max="8960" width="9.33203125" style="92"/>
    <col min="8961" max="8961" width="4.33203125" style="92" customWidth="1"/>
    <col min="8962" max="8962" width="55.83203125" style="92" customWidth="1"/>
    <col min="8963" max="8973" width="4.83203125" style="92" customWidth="1"/>
    <col min="8974" max="9216" width="9.33203125" style="92"/>
    <col min="9217" max="9217" width="4.33203125" style="92" customWidth="1"/>
    <col min="9218" max="9218" width="55.83203125" style="92" customWidth="1"/>
    <col min="9219" max="9229" width="4.83203125" style="92" customWidth="1"/>
    <col min="9230" max="9472" width="9.33203125" style="92"/>
    <col min="9473" max="9473" width="4.33203125" style="92" customWidth="1"/>
    <col min="9474" max="9474" width="55.83203125" style="92" customWidth="1"/>
    <col min="9475" max="9485" width="4.83203125" style="92" customWidth="1"/>
    <col min="9486" max="9728" width="9.33203125" style="92"/>
    <col min="9729" max="9729" width="4.33203125" style="92" customWidth="1"/>
    <col min="9730" max="9730" width="55.83203125" style="92" customWidth="1"/>
    <col min="9731" max="9741" width="4.83203125" style="92" customWidth="1"/>
    <col min="9742" max="9984" width="9.33203125" style="92"/>
    <col min="9985" max="9985" width="4.33203125" style="92" customWidth="1"/>
    <col min="9986" max="9986" width="55.83203125" style="92" customWidth="1"/>
    <col min="9987" max="9997" width="4.83203125" style="92" customWidth="1"/>
    <col min="9998" max="10240" width="9.33203125" style="92"/>
    <col min="10241" max="10241" width="4.33203125" style="92" customWidth="1"/>
    <col min="10242" max="10242" width="55.83203125" style="92" customWidth="1"/>
    <col min="10243" max="10253" width="4.83203125" style="92" customWidth="1"/>
    <col min="10254" max="10496" width="9.33203125" style="92"/>
    <col min="10497" max="10497" width="4.33203125" style="92" customWidth="1"/>
    <col min="10498" max="10498" width="55.83203125" style="92" customWidth="1"/>
    <col min="10499" max="10509" width="4.83203125" style="92" customWidth="1"/>
    <col min="10510" max="10752" width="9.33203125" style="92"/>
    <col min="10753" max="10753" width="4.33203125" style="92" customWidth="1"/>
    <col min="10754" max="10754" width="55.83203125" style="92" customWidth="1"/>
    <col min="10755" max="10765" width="4.83203125" style="92" customWidth="1"/>
    <col min="10766" max="11008" width="9.33203125" style="92"/>
    <col min="11009" max="11009" width="4.33203125" style="92" customWidth="1"/>
    <col min="11010" max="11010" width="55.83203125" style="92" customWidth="1"/>
    <col min="11011" max="11021" width="4.83203125" style="92" customWidth="1"/>
    <col min="11022" max="11264" width="9.33203125" style="92"/>
    <col min="11265" max="11265" width="4.33203125" style="92" customWidth="1"/>
    <col min="11266" max="11266" width="55.83203125" style="92" customWidth="1"/>
    <col min="11267" max="11277" width="4.83203125" style="92" customWidth="1"/>
    <col min="11278" max="11520" width="9.33203125" style="92"/>
    <col min="11521" max="11521" width="4.33203125" style="92" customWidth="1"/>
    <col min="11522" max="11522" width="55.83203125" style="92" customWidth="1"/>
    <col min="11523" max="11533" width="4.83203125" style="92" customWidth="1"/>
    <col min="11534" max="11776" width="9.33203125" style="92"/>
    <col min="11777" max="11777" width="4.33203125" style="92" customWidth="1"/>
    <col min="11778" max="11778" width="55.83203125" style="92" customWidth="1"/>
    <col min="11779" max="11789" width="4.83203125" style="92" customWidth="1"/>
    <col min="11790" max="12032" width="9.33203125" style="92"/>
    <col min="12033" max="12033" width="4.33203125" style="92" customWidth="1"/>
    <col min="12034" max="12034" width="55.83203125" style="92" customWidth="1"/>
    <col min="12035" max="12045" width="4.83203125" style="92" customWidth="1"/>
    <col min="12046" max="12288" width="9.33203125" style="92"/>
    <col min="12289" max="12289" width="4.33203125" style="92" customWidth="1"/>
    <col min="12290" max="12290" width="55.83203125" style="92" customWidth="1"/>
    <col min="12291" max="12301" width="4.83203125" style="92" customWidth="1"/>
    <col min="12302" max="12544" width="9.33203125" style="92"/>
    <col min="12545" max="12545" width="4.33203125" style="92" customWidth="1"/>
    <col min="12546" max="12546" width="55.83203125" style="92" customWidth="1"/>
    <col min="12547" max="12557" width="4.83203125" style="92" customWidth="1"/>
    <col min="12558" max="12800" width="9.33203125" style="92"/>
    <col min="12801" max="12801" width="4.33203125" style="92" customWidth="1"/>
    <col min="12802" max="12802" width="55.83203125" style="92" customWidth="1"/>
    <col min="12803" max="12813" width="4.83203125" style="92" customWidth="1"/>
    <col min="12814" max="13056" width="9.33203125" style="92"/>
    <col min="13057" max="13057" width="4.33203125" style="92" customWidth="1"/>
    <col min="13058" max="13058" width="55.83203125" style="92" customWidth="1"/>
    <col min="13059" max="13069" width="4.83203125" style="92" customWidth="1"/>
    <col min="13070" max="13312" width="9.33203125" style="92"/>
    <col min="13313" max="13313" width="4.33203125" style="92" customWidth="1"/>
    <col min="13314" max="13314" width="55.83203125" style="92" customWidth="1"/>
    <col min="13315" max="13325" width="4.83203125" style="92" customWidth="1"/>
    <col min="13326" max="13568" width="9.33203125" style="92"/>
    <col min="13569" max="13569" width="4.33203125" style="92" customWidth="1"/>
    <col min="13570" max="13570" width="55.83203125" style="92" customWidth="1"/>
    <col min="13571" max="13581" width="4.83203125" style="92" customWidth="1"/>
    <col min="13582" max="13824" width="9.33203125" style="92"/>
    <col min="13825" max="13825" width="4.33203125" style="92" customWidth="1"/>
    <col min="13826" max="13826" width="55.83203125" style="92" customWidth="1"/>
    <col min="13827" max="13837" width="4.83203125" style="92" customWidth="1"/>
    <col min="13838" max="14080" width="9.33203125" style="92"/>
    <col min="14081" max="14081" width="4.33203125" style="92" customWidth="1"/>
    <col min="14082" max="14082" width="55.83203125" style="92" customWidth="1"/>
    <col min="14083" max="14093" width="4.83203125" style="92" customWidth="1"/>
    <col min="14094" max="14336" width="9.33203125" style="92"/>
    <col min="14337" max="14337" width="4.33203125" style="92" customWidth="1"/>
    <col min="14338" max="14338" width="55.83203125" style="92" customWidth="1"/>
    <col min="14339" max="14349" width="4.83203125" style="92" customWidth="1"/>
    <col min="14350" max="14592" width="9.33203125" style="92"/>
    <col min="14593" max="14593" width="4.33203125" style="92" customWidth="1"/>
    <col min="14594" max="14594" width="55.83203125" style="92" customWidth="1"/>
    <col min="14595" max="14605" width="4.83203125" style="92" customWidth="1"/>
    <col min="14606" max="14848" width="9.33203125" style="92"/>
    <col min="14849" max="14849" width="4.33203125" style="92" customWidth="1"/>
    <col min="14850" max="14850" width="55.83203125" style="92" customWidth="1"/>
    <col min="14851" max="14861" width="4.83203125" style="92" customWidth="1"/>
    <col min="14862" max="15104" width="9.33203125" style="92"/>
    <col min="15105" max="15105" width="4.33203125" style="92" customWidth="1"/>
    <col min="15106" max="15106" width="55.83203125" style="92" customWidth="1"/>
    <col min="15107" max="15117" width="4.83203125" style="92" customWidth="1"/>
    <col min="15118" max="15360" width="9.33203125" style="92"/>
    <col min="15361" max="15361" width="4.33203125" style="92" customWidth="1"/>
    <col min="15362" max="15362" width="55.83203125" style="92" customWidth="1"/>
    <col min="15363" max="15373" width="4.83203125" style="92" customWidth="1"/>
    <col min="15374" max="15616" width="9.33203125" style="92"/>
    <col min="15617" max="15617" width="4.33203125" style="92" customWidth="1"/>
    <col min="15618" max="15618" width="55.83203125" style="92" customWidth="1"/>
    <col min="15619" max="15629" width="4.83203125" style="92" customWidth="1"/>
    <col min="15630" max="15872" width="9.33203125" style="92"/>
    <col min="15873" max="15873" width="4.33203125" style="92" customWidth="1"/>
    <col min="15874" max="15874" width="55.83203125" style="92" customWidth="1"/>
    <col min="15875" max="15885" width="4.83203125" style="92" customWidth="1"/>
    <col min="15886" max="16128" width="9.33203125" style="92"/>
    <col min="16129" max="16129" width="4.33203125" style="92" customWidth="1"/>
    <col min="16130" max="16130" width="55.83203125" style="92" customWidth="1"/>
    <col min="16131" max="16141" width="4.83203125" style="92" customWidth="1"/>
    <col min="16142" max="16384" width="9.33203125" style="92"/>
  </cols>
  <sheetData>
    <row r="1" spans="1:13" s="271" customFormat="1" ht="22.15" customHeight="1" thickBot="1">
      <c r="A1" s="2111" t="s">
        <v>646</v>
      </c>
      <c r="B1" s="2111"/>
      <c r="C1" s="2111"/>
      <c r="D1" s="2111"/>
      <c r="E1" s="2111"/>
      <c r="F1" s="2111"/>
      <c r="G1" s="2111"/>
      <c r="H1" s="2111"/>
      <c r="I1" s="2111"/>
      <c r="J1" s="2111"/>
      <c r="K1" s="2111"/>
      <c r="L1" s="2111"/>
      <c r="M1" s="2111"/>
    </row>
    <row r="2" spans="1:13" ht="20.100000000000001" customHeight="1" thickBot="1">
      <c r="A2" s="1990" t="s">
        <v>282</v>
      </c>
      <c r="B2" s="1991"/>
      <c r="C2" s="2112" t="s">
        <v>281</v>
      </c>
      <c r="D2" s="2113"/>
      <c r="E2" s="2113"/>
      <c r="F2" s="2113"/>
      <c r="G2" s="2113"/>
      <c r="H2" s="2113"/>
      <c r="I2" s="2113"/>
      <c r="J2" s="2113"/>
      <c r="K2" s="2113"/>
      <c r="L2" s="2113"/>
      <c r="M2" s="2114"/>
    </row>
    <row r="3" spans="1:13" ht="20.100000000000001" customHeight="1" thickBot="1">
      <c r="A3" s="1992"/>
      <c r="B3" s="1993"/>
      <c r="C3" s="670" t="s">
        <v>259</v>
      </c>
      <c r="D3" s="671" t="s">
        <v>260</v>
      </c>
      <c r="E3" s="671" t="s">
        <v>261</v>
      </c>
      <c r="F3" s="671" t="s">
        <v>262</v>
      </c>
      <c r="G3" s="671" t="s">
        <v>253</v>
      </c>
      <c r="H3" s="671" t="s">
        <v>254</v>
      </c>
      <c r="I3" s="671" t="s">
        <v>255</v>
      </c>
      <c r="J3" s="671" t="s">
        <v>256</v>
      </c>
      <c r="K3" s="671" t="s">
        <v>257</v>
      </c>
      <c r="L3" s="671" t="s">
        <v>263</v>
      </c>
      <c r="M3" s="672" t="s">
        <v>264</v>
      </c>
    </row>
    <row r="4" spans="1:13" ht="24" customHeight="1">
      <c r="A4" s="2115"/>
      <c r="B4" s="2116"/>
      <c r="C4" s="272"/>
      <c r="D4" s="273"/>
      <c r="E4" s="273"/>
      <c r="F4" s="273"/>
      <c r="G4" s="273"/>
      <c r="H4" s="273"/>
      <c r="I4" s="273"/>
      <c r="J4" s="273"/>
      <c r="K4" s="273"/>
      <c r="L4" s="273"/>
      <c r="M4" s="269"/>
    </row>
    <row r="5" spans="1:13" ht="24" customHeight="1">
      <c r="A5" s="2109"/>
      <c r="B5" s="2110"/>
      <c r="C5" s="274"/>
      <c r="D5" s="275"/>
      <c r="E5" s="275"/>
      <c r="F5" s="275"/>
      <c r="G5" s="275"/>
      <c r="H5" s="275"/>
      <c r="I5" s="275"/>
      <c r="J5" s="275"/>
      <c r="K5" s="275"/>
      <c r="L5" s="275"/>
      <c r="M5" s="270"/>
    </row>
    <row r="6" spans="1:13" ht="24" customHeight="1">
      <c r="A6" s="2109"/>
      <c r="B6" s="2110"/>
      <c r="C6" s="274"/>
      <c r="D6" s="275"/>
      <c r="E6" s="275"/>
      <c r="F6" s="275"/>
      <c r="G6" s="275"/>
      <c r="H6" s="275"/>
      <c r="I6" s="275"/>
      <c r="J6" s="275"/>
      <c r="K6" s="275"/>
      <c r="L6" s="275"/>
      <c r="M6" s="270"/>
    </row>
    <row r="7" spans="1:13" ht="24" customHeight="1">
      <c r="A7" s="2109"/>
      <c r="B7" s="2110"/>
      <c r="C7" s="274"/>
      <c r="D7" s="275"/>
      <c r="E7" s="275"/>
      <c r="F7" s="275"/>
      <c r="G7" s="275"/>
      <c r="H7" s="275"/>
      <c r="I7" s="275"/>
      <c r="J7" s="275"/>
      <c r="K7" s="275"/>
      <c r="L7" s="275"/>
      <c r="M7" s="270"/>
    </row>
    <row r="8" spans="1:13" ht="24" customHeight="1">
      <c r="A8" s="2109"/>
      <c r="B8" s="2110"/>
      <c r="C8" s="274"/>
      <c r="D8" s="275"/>
      <c r="E8" s="275"/>
      <c r="F8" s="275"/>
      <c r="G8" s="275"/>
      <c r="H8" s="275"/>
      <c r="I8" s="275"/>
      <c r="J8" s="275"/>
      <c r="K8" s="275"/>
      <c r="L8" s="275"/>
      <c r="M8" s="270"/>
    </row>
    <row r="9" spans="1:13" ht="39" customHeight="1">
      <c r="A9" s="2109"/>
      <c r="B9" s="2110"/>
      <c r="C9" s="274"/>
      <c r="D9" s="275"/>
      <c r="E9" s="275"/>
      <c r="F9" s="275"/>
      <c r="G9" s="275"/>
      <c r="H9" s="275"/>
      <c r="I9" s="275"/>
      <c r="J9" s="275"/>
      <c r="K9" s="275"/>
      <c r="L9" s="275"/>
      <c r="M9" s="270"/>
    </row>
    <row r="10" spans="1:13" ht="24" customHeight="1">
      <c r="A10" s="2109"/>
      <c r="B10" s="2110"/>
      <c r="C10" s="274"/>
      <c r="D10" s="275"/>
      <c r="E10" s="275"/>
      <c r="F10" s="275"/>
      <c r="G10" s="275"/>
      <c r="H10" s="275"/>
      <c r="I10" s="275"/>
      <c r="J10" s="275"/>
      <c r="K10" s="275"/>
      <c r="L10" s="275"/>
      <c r="M10" s="270"/>
    </row>
    <row r="11" spans="1:13" ht="24" customHeight="1">
      <c r="A11" s="2109"/>
      <c r="B11" s="2110"/>
      <c r="C11" s="274"/>
      <c r="D11" s="275"/>
      <c r="E11" s="275"/>
      <c r="F11" s="275"/>
      <c r="G11" s="275"/>
      <c r="H11" s="275"/>
      <c r="I11" s="275"/>
      <c r="J11" s="275"/>
      <c r="K11" s="275"/>
      <c r="L11" s="275"/>
      <c r="M11" s="270"/>
    </row>
    <row r="12" spans="1:13" ht="24" customHeight="1">
      <c r="A12" s="2117"/>
      <c r="B12" s="2118"/>
      <c r="C12" s="274"/>
      <c r="D12" s="275"/>
      <c r="E12" s="275"/>
      <c r="F12" s="275"/>
      <c r="G12" s="275"/>
      <c r="H12" s="275"/>
      <c r="I12" s="275"/>
      <c r="J12" s="275"/>
      <c r="K12" s="275"/>
      <c r="L12" s="275"/>
      <c r="M12" s="270"/>
    </row>
    <row r="13" spans="1:13" ht="24" customHeight="1">
      <c r="A13" s="2109"/>
      <c r="B13" s="2110"/>
      <c r="C13" s="274"/>
      <c r="D13" s="275"/>
      <c r="E13" s="275"/>
      <c r="F13" s="275"/>
      <c r="G13" s="275"/>
      <c r="H13" s="275"/>
      <c r="I13" s="275"/>
      <c r="J13" s="275"/>
      <c r="K13" s="275"/>
      <c r="L13" s="275"/>
      <c r="M13" s="270"/>
    </row>
    <row r="14" spans="1:13" ht="24" customHeight="1">
      <c r="A14" s="2109"/>
      <c r="B14" s="2110"/>
      <c r="C14" s="274"/>
      <c r="D14" s="275"/>
      <c r="E14" s="275"/>
      <c r="F14" s="275"/>
      <c r="G14" s="275"/>
      <c r="H14" s="275"/>
      <c r="I14" s="275"/>
      <c r="J14" s="275"/>
      <c r="K14" s="275"/>
      <c r="L14" s="275"/>
      <c r="M14" s="270"/>
    </row>
    <row r="15" spans="1:13" ht="24" customHeight="1">
      <c r="A15" s="2109"/>
      <c r="B15" s="2110"/>
      <c r="C15" s="274"/>
      <c r="D15" s="275"/>
      <c r="E15" s="275"/>
      <c r="F15" s="275"/>
      <c r="G15" s="275"/>
      <c r="H15" s="275"/>
      <c r="I15" s="275"/>
      <c r="J15" s="275"/>
      <c r="K15" s="275"/>
      <c r="L15" s="275"/>
      <c r="M15" s="270"/>
    </row>
  </sheetData>
  <mergeCells count="15">
    <mergeCell ref="A12:B12"/>
    <mergeCell ref="A13:B13"/>
    <mergeCell ref="A14:B14"/>
    <mergeCell ref="A15:B15"/>
    <mergeCell ref="A11:B11"/>
    <mergeCell ref="A1:M1"/>
    <mergeCell ref="C2:M2"/>
    <mergeCell ref="A4:B4"/>
    <mergeCell ref="A5:B5"/>
    <mergeCell ref="A6:B6"/>
    <mergeCell ref="A7:B7"/>
    <mergeCell ref="A8:B8"/>
    <mergeCell ref="A9:B9"/>
    <mergeCell ref="A10:B10"/>
    <mergeCell ref="A2:B3"/>
  </mergeCells>
  <printOptions horizontalCentered="1"/>
  <pageMargins left="0.5" right="0.5" top="0.5" bottom="0.5" header="0.25" footer="0.25"/>
  <pageSetup paperSize="9" orientation="portrait" horizontalDpi="180" verticalDpi="18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4"/>
  <dimension ref="A1:Q37"/>
  <sheetViews>
    <sheetView workbookViewId="0">
      <selection activeCell="A18" sqref="A18:XFD18"/>
    </sheetView>
  </sheetViews>
  <sheetFormatPr defaultRowHeight="12.75"/>
  <cols>
    <col min="1" max="4" width="7.5" customWidth="1"/>
    <col min="5" max="5" width="6.6640625" customWidth="1"/>
    <col min="6" max="6" width="2" hidden="1" customWidth="1"/>
    <col min="7" max="17" width="5.83203125" customWidth="1"/>
  </cols>
  <sheetData>
    <row r="1" spans="1:17" ht="16.5" thickBot="1">
      <c r="A1" s="2122" t="s">
        <v>645</v>
      </c>
      <c r="B1" s="2122"/>
      <c r="C1" s="2122"/>
      <c r="D1" s="2122"/>
      <c r="E1" s="2122"/>
      <c r="F1" s="2122"/>
      <c r="G1" s="2122"/>
      <c r="H1" s="2122"/>
      <c r="I1" s="2122"/>
      <c r="J1" s="2122"/>
      <c r="K1" s="2122"/>
      <c r="L1" s="2122"/>
      <c r="M1" s="2122"/>
      <c r="N1" s="2122"/>
      <c r="O1" s="2122"/>
      <c r="P1" s="2122"/>
      <c r="Q1" s="2122"/>
    </row>
    <row r="2" spans="1:17" ht="13.5" thickBot="1">
      <c r="A2" s="2123" t="s">
        <v>282</v>
      </c>
      <c r="B2" s="2124"/>
      <c r="C2" s="2124"/>
      <c r="D2" s="2124"/>
      <c r="E2" s="2124"/>
      <c r="F2" s="2125"/>
      <c r="G2" s="2126" t="s">
        <v>281</v>
      </c>
      <c r="H2" s="2127"/>
      <c r="I2" s="2127"/>
      <c r="J2" s="2127"/>
      <c r="K2" s="2127"/>
      <c r="L2" s="2127"/>
      <c r="M2" s="2127"/>
      <c r="N2" s="2127"/>
      <c r="O2" s="2127"/>
      <c r="P2" s="2127"/>
      <c r="Q2" s="2128"/>
    </row>
    <row r="3" spans="1:17" ht="13.5" thickBot="1">
      <c r="A3" s="2123"/>
      <c r="B3" s="2124"/>
      <c r="C3" s="2124"/>
      <c r="D3" s="2124"/>
      <c r="E3" s="2124"/>
      <c r="F3" s="2125"/>
      <c r="G3" s="836" t="s">
        <v>259</v>
      </c>
      <c r="H3" s="834" t="s">
        <v>260</v>
      </c>
      <c r="I3" s="834" t="s">
        <v>261</v>
      </c>
      <c r="J3" s="834" t="s">
        <v>262</v>
      </c>
      <c r="K3" s="834" t="s">
        <v>253</v>
      </c>
      <c r="L3" s="834" t="s">
        <v>254</v>
      </c>
      <c r="M3" s="834" t="s">
        <v>255</v>
      </c>
      <c r="N3" s="834" t="s">
        <v>256</v>
      </c>
      <c r="O3" s="834" t="s">
        <v>257</v>
      </c>
      <c r="P3" s="834" t="s">
        <v>263</v>
      </c>
      <c r="Q3" s="835" t="s">
        <v>280</v>
      </c>
    </row>
    <row r="4" spans="1:17" ht="25.5" customHeight="1">
      <c r="A4" s="2129" t="s">
        <v>1384</v>
      </c>
      <c r="B4" s="2130"/>
      <c r="C4" s="2130"/>
      <c r="D4" s="2130"/>
      <c r="E4" s="2130"/>
      <c r="F4" s="2131"/>
      <c r="G4" s="963" t="s">
        <v>862</v>
      </c>
      <c r="H4" s="832"/>
      <c r="I4" s="832"/>
      <c r="J4" s="832"/>
      <c r="K4" s="832"/>
      <c r="L4" s="832"/>
      <c r="M4" s="832"/>
      <c r="N4" s="832"/>
      <c r="O4" s="832"/>
      <c r="P4" s="832"/>
      <c r="Q4" s="833"/>
    </row>
    <row r="5" spans="1:17" ht="24" customHeight="1">
      <c r="A5" s="2119" t="s">
        <v>1385</v>
      </c>
      <c r="B5" s="2120"/>
      <c r="C5" s="2120"/>
      <c r="D5" s="2120"/>
      <c r="E5" s="2120"/>
      <c r="F5" s="2121"/>
      <c r="G5" s="964" t="s">
        <v>862</v>
      </c>
      <c r="H5" s="717"/>
      <c r="I5" s="717"/>
      <c r="J5" s="717"/>
      <c r="K5" s="717"/>
      <c r="L5" s="717"/>
      <c r="M5" s="717"/>
      <c r="N5" s="717"/>
      <c r="O5" s="717"/>
      <c r="P5" s="717"/>
      <c r="Q5" s="718"/>
    </row>
    <row r="6" spans="1:17" ht="24.75" customHeight="1">
      <c r="A6" s="2119" t="s">
        <v>1386</v>
      </c>
      <c r="B6" s="2120"/>
      <c r="C6" s="2120"/>
      <c r="D6" s="2120"/>
      <c r="E6" s="2120"/>
      <c r="F6" s="2121"/>
      <c r="G6" s="964" t="s">
        <v>862</v>
      </c>
      <c r="H6" s="717"/>
      <c r="I6" s="717"/>
      <c r="J6" s="717"/>
      <c r="K6" s="717"/>
      <c r="L6" s="717"/>
      <c r="M6" s="717"/>
      <c r="N6" s="717"/>
      <c r="O6" s="717"/>
      <c r="P6" s="717"/>
      <c r="Q6" s="718"/>
    </row>
    <row r="7" spans="1:17" ht="27.75" customHeight="1">
      <c r="A7" s="2119" t="s">
        <v>1387</v>
      </c>
      <c r="B7" s="2120"/>
      <c r="C7" s="2120"/>
      <c r="D7" s="2120"/>
      <c r="E7" s="2120"/>
      <c r="F7" s="2121"/>
      <c r="G7" s="964" t="s">
        <v>862</v>
      </c>
      <c r="H7" s="717"/>
      <c r="I7" s="717"/>
      <c r="J7" s="717"/>
      <c r="K7" s="717"/>
      <c r="L7" s="717"/>
      <c r="M7" s="717"/>
      <c r="N7" s="717"/>
      <c r="O7" s="717"/>
      <c r="P7" s="717"/>
      <c r="Q7" s="718"/>
    </row>
    <row r="8" spans="1:17" ht="26.25" customHeight="1">
      <c r="A8" s="2132" t="s">
        <v>1388</v>
      </c>
      <c r="B8" s="2133"/>
      <c r="C8" s="2133"/>
      <c r="D8" s="2133"/>
      <c r="E8" s="2133"/>
      <c r="F8" s="2133"/>
      <c r="G8" s="717"/>
      <c r="H8" s="964" t="s">
        <v>862</v>
      </c>
      <c r="I8" s="717"/>
      <c r="J8" s="717"/>
      <c r="K8" s="717"/>
      <c r="L8" s="717"/>
      <c r="M8" s="717"/>
      <c r="N8" s="717"/>
      <c r="O8" s="717"/>
      <c r="P8" s="717"/>
      <c r="Q8" s="718"/>
    </row>
    <row r="9" spans="1:17" ht="24.75" customHeight="1">
      <c r="A9" s="2132" t="s">
        <v>1390</v>
      </c>
      <c r="B9" s="2133"/>
      <c r="C9" s="2133"/>
      <c r="D9" s="2133"/>
      <c r="E9" s="2133"/>
      <c r="F9" s="2133"/>
      <c r="G9" s="717"/>
      <c r="H9" s="964" t="s">
        <v>862</v>
      </c>
      <c r="I9" s="717"/>
      <c r="J9" s="717"/>
      <c r="K9" s="717"/>
      <c r="L9" s="717"/>
      <c r="M9" s="717"/>
      <c r="N9" s="717"/>
      <c r="O9" s="717"/>
      <c r="P9" s="717"/>
      <c r="Q9" s="718"/>
    </row>
    <row r="10" spans="1:17" ht="19.5" customHeight="1">
      <c r="A10" s="2132" t="s">
        <v>1389</v>
      </c>
      <c r="B10" s="2133"/>
      <c r="C10" s="2133"/>
      <c r="D10" s="2133"/>
      <c r="E10" s="2133"/>
      <c r="F10" s="2133"/>
      <c r="G10" s="717"/>
      <c r="H10" s="964" t="s">
        <v>862</v>
      </c>
      <c r="I10" s="717"/>
      <c r="J10" s="717"/>
      <c r="K10" s="717"/>
      <c r="L10" s="717"/>
      <c r="M10" s="717"/>
      <c r="N10" s="717"/>
      <c r="O10" s="717"/>
      <c r="P10" s="717"/>
      <c r="Q10" s="718"/>
    </row>
    <row r="11" spans="1:17" ht="19.5" customHeight="1">
      <c r="A11" s="2132" t="s">
        <v>1391</v>
      </c>
      <c r="B11" s="2133"/>
      <c r="C11" s="2133"/>
      <c r="D11" s="2133"/>
      <c r="E11" s="2133"/>
      <c r="F11" s="2133"/>
      <c r="G11" s="717"/>
      <c r="H11" s="964" t="s">
        <v>862</v>
      </c>
      <c r="I11" s="717"/>
      <c r="J11" s="717"/>
      <c r="K11" s="717"/>
      <c r="L11" s="717"/>
      <c r="M11" s="717"/>
      <c r="N11" s="717"/>
      <c r="O11" s="717"/>
      <c r="P11" s="717"/>
      <c r="Q11" s="718"/>
    </row>
    <row r="12" spans="1:17" ht="21.75" customHeight="1">
      <c r="A12" s="2132" t="s">
        <v>1392</v>
      </c>
      <c r="B12" s="2133"/>
      <c r="C12" s="2133"/>
      <c r="D12" s="2133"/>
      <c r="E12" s="2133"/>
      <c r="F12" s="2133"/>
      <c r="G12" s="717"/>
      <c r="H12" s="717"/>
      <c r="I12" s="964" t="s">
        <v>862</v>
      </c>
      <c r="J12" s="964"/>
      <c r="K12" s="964"/>
      <c r="L12" s="964"/>
      <c r="M12" s="964"/>
      <c r="N12" s="964"/>
      <c r="O12" s="964"/>
      <c r="P12" s="964"/>
      <c r="Q12" s="965"/>
    </row>
    <row r="13" spans="1:17" ht="23.25" customHeight="1">
      <c r="A13" s="2132" t="s">
        <v>1393</v>
      </c>
      <c r="B13" s="2133"/>
      <c r="C13" s="2133"/>
      <c r="D13" s="2133"/>
      <c r="E13" s="2133"/>
      <c r="F13" s="2133"/>
      <c r="G13" s="717"/>
      <c r="H13" s="717"/>
      <c r="I13" s="964" t="s">
        <v>862</v>
      </c>
      <c r="J13" s="964"/>
      <c r="K13" s="964"/>
      <c r="L13" s="964"/>
      <c r="M13" s="964"/>
      <c r="N13" s="964"/>
      <c r="O13" s="964"/>
      <c r="P13" s="964"/>
      <c r="Q13" s="965"/>
    </row>
    <row r="14" spans="1:17" ht="15.75">
      <c r="A14" s="2132" t="s">
        <v>1394</v>
      </c>
      <c r="B14" s="2133"/>
      <c r="C14" s="2133"/>
      <c r="D14" s="2133"/>
      <c r="E14" s="2133"/>
      <c r="F14" s="2133"/>
      <c r="G14" s="717"/>
      <c r="H14" s="717"/>
      <c r="I14" s="964" t="s">
        <v>862</v>
      </c>
      <c r="J14" s="964"/>
      <c r="K14" s="964"/>
      <c r="L14" s="964"/>
      <c r="M14" s="964"/>
      <c r="N14" s="964"/>
      <c r="O14" s="964"/>
      <c r="P14" s="964"/>
      <c r="Q14" s="965"/>
    </row>
    <row r="15" spans="1:17" ht="15.75">
      <c r="A15" s="2132" t="s">
        <v>1395</v>
      </c>
      <c r="B15" s="2133"/>
      <c r="C15" s="2133"/>
      <c r="D15" s="2133"/>
      <c r="E15" s="2133"/>
      <c r="F15" s="2133"/>
      <c r="G15" s="717"/>
      <c r="H15" s="717"/>
      <c r="I15" s="964" t="s">
        <v>862</v>
      </c>
      <c r="J15" s="964"/>
      <c r="K15" s="964"/>
      <c r="L15" s="964"/>
      <c r="M15" s="964"/>
      <c r="N15" s="964"/>
      <c r="O15" s="964"/>
      <c r="P15" s="964"/>
      <c r="Q15" s="965"/>
    </row>
    <row r="16" spans="1:17" ht="15.75">
      <c r="A16" s="2132" t="s">
        <v>1396</v>
      </c>
      <c r="B16" s="2133"/>
      <c r="C16" s="2133"/>
      <c r="D16" s="2133"/>
      <c r="E16" s="2133"/>
      <c r="F16" s="2133"/>
      <c r="G16" s="717"/>
      <c r="H16" s="717"/>
      <c r="I16" s="964"/>
      <c r="J16" s="964" t="s">
        <v>862</v>
      </c>
      <c r="K16" s="964"/>
      <c r="L16" s="964"/>
      <c r="M16" s="964"/>
      <c r="N16" s="964"/>
      <c r="O16" s="964"/>
      <c r="P16" s="964"/>
      <c r="Q16" s="965"/>
    </row>
    <row r="17" spans="1:17" ht="24.75" customHeight="1">
      <c r="A17" s="2132" t="s">
        <v>1397</v>
      </c>
      <c r="B17" s="2133"/>
      <c r="C17" s="2133"/>
      <c r="D17" s="2133"/>
      <c r="E17" s="2133"/>
      <c r="F17" s="2133"/>
      <c r="G17" s="717"/>
      <c r="H17" s="717"/>
      <c r="I17" s="964"/>
      <c r="J17" s="964" t="s">
        <v>862</v>
      </c>
      <c r="K17" s="964"/>
      <c r="L17" s="964"/>
      <c r="M17" s="964"/>
      <c r="N17" s="964"/>
      <c r="O17" s="964"/>
      <c r="P17" s="964"/>
      <c r="Q17" s="965"/>
    </row>
    <row r="18" spans="1:17" ht="23.25" customHeight="1">
      <c r="A18" s="2132" t="s">
        <v>1400</v>
      </c>
      <c r="B18" s="2133"/>
      <c r="C18" s="2133"/>
      <c r="D18" s="2133"/>
      <c r="E18" s="2133"/>
      <c r="F18" s="2133"/>
      <c r="G18" s="717"/>
      <c r="H18" s="717"/>
      <c r="I18" s="964"/>
      <c r="J18" s="964" t="s">
        <v>862</v>
      </c>
      <c r="K18" s="964"/>
      <c r="L18" s="964"/>
      <c r="M18" s="964"/>
      <c r="N18" s="964"/>
      <c r="O18" s="964"/>
      <c r="P18" s="964"/>
      <c r="Q18" s="965"/>
    </row>
    <row r="19" spans="1:17" ht="24" customHeight="1">
      <c r="A19" s="2132" t="s">
        <v>1398</v>
      </c>
      <c r="B19" s="2133"/>
      <c r="C19" s="2133"/>
      <c r="D19" s="2133"/>
      <c r="E19" s="2133"/>
      <c r="F19" s="2133"/>
      <c r="G19" s="717"/>
      <c r="H19" s="717"/>
      <c r="I19" s="964"/>
      <c r="J19" s="964" t="s">
        <v>862</v>
      </c>
      <c r="K19" s="964"/>
      <c r="L19" s="964"/>
      <c r="M19" s="964"/>
      <c r="N19" s="964"/>
      <c r="O19" s="964"/>
      <c r="P19" s="964"/>
      <c r="Q19" s="965"/>
    </row>
    <row r="20" spans="1:17" ht="27.75" customHeight="1">
      <c r="A20" s="2132" t="s">
        <v>1399</v>
      </c>
      <c r="B20" s="2133"/>
      <c r="C20" s="2133"/>
      <c r="D20" s="2133"/>
      <c r="E20" s="2133"/>
      <c r="F20" s="2133"/>
      <c r="G20" s="717"/>
      <c r="H20" s="717"/>
      <c r="I20" s="964"/>
      <c r="J20" s="964"/>
      <c r="K20" s="964" t="s">
        <v>862</v>
      </c>
      <c r="L20" s="964"/>
      <c r="M20" s="964"/>
      <c r="N20" s="964"/>
      <c r="O20" s="964"/>
      <c r="P20" s="964"/>
      <c r="Q20" s="965"/>
    </row>
    <row r="21" spans="1:17" ht="24" customHeight="1">
      <c r="A21" s="2132" t="s">
        <v>1401</v>
      </c>
      <c r="B21" s="2133"/>
      <c r="C21" s="2133"/>
      <c r="D21" s="2133"/>
      <c r="E21" s="2133"/>
      <c r="F21" s="2133"/>
      <c r="G21" s="717"/>
      <c r="H21" s="717"/>
      <c r="I21" s="964"/>
      <c r="J21" s="964"/>
      <c r="K21" s="964"/>
      <c r="L21" s="964" t="s">
        <v>862</v>
      </c>
      <c r="M21" s="964"/>
      <c r="N21" s="964"/>
      <c r="O21" s="964"/>
      <c r="P21" s="964"/>
      <c r="Q21" s="965"/>
    </row>
    <row r="22" spans="1:17" ht="15.75">
      <c r="A22" s="2132" t="s">
        <v>1402</v>
      </c>
      <c r="B22" s="2133"/>
      <c r="C22" s="2133"/>
      <c r="D22" s="2133"/>
      <c r="E22" s="2133"/>
      <c r="F22" s="2133"/>
      <c r="G22" s="717"/>
      <c r="H22" s="717"/>
      <c r="I22" s="964"/>
      <c r="J22" s="964"/>
      <c r="K22" s="964"/>
      <c r="L22" s="964" t="s">
        <v>862</v>
      </c>
      <c r="M22" s="964"/>
      <c r="N22" s="964"/>
      <c r="O22" s="964"/>
      <c r="P22" s="964"/>
      <c r="Q22" s="965"/>
    </row>
    <row r="23" spans="1:17" ht="15.75">
      <c r="A23" s="2132" t="s">
        <v>1403</v>
      </c>
      <c r="B23" s="2133"/>
      <c r="C23" s="2133"/>
      <c r="D23" s="2133"/>
      <c r="E23" s="2133"/>
      <c r="F23" s="2133"/>
      <c r="G23" s="717"/>
      <c r="H23" s="717"/>
      <c r="I23" s="964"/>
      <c r="J23" s="964"/>
      <c r="K23" s="964"/>
      <c r="L23" s="964" t="s">
        <v>862</v>
      </c>
      <c r="M23" s="964"/>
      <c r="N23" s="964"/>
      <c r="O23" s="964"/>
      <c r="P23" s="964"/>
      <c r="Q23" s="965"/>
    </row>
    <row r="24" spans="1:17" ht="15.75">
      <c r="A24" s="2132" t="s">
        <v>1404</v>
      </c>
      <c r="B24" s="2133"/>
      <c r="C24" s="2133"/>
      <c r="D24" s="2133"/>
      <c r="E24" s="2133"/>
      <c r="F24" s="2133"/>
      <c r="G24" s="717"/>
      <c r="H24" s="717"/>
      <c r="I24" s="964"/>
      <c r="J24" s="964"/>
      <c r="K24" s="964"/>
      <c r="L24" s="964" t="s">
        <v>862</v>
      </c>
      <c r="M24" s="964"/>
      <c r="N24" s="964"/>
      <c r="O24" s="964"/>
      <c r="P24" s="964"/>
      <c r="Q24" s="965"/>
    </row>
    <row r="25" spans="1:17" ht="15.75">
      <c r="A25" s="2132" t="s">
        <v>1405</v>
      </c>
      <c r="B25" s="2133"/>
      <c r="C25" s="2133"/>
      <c r="D25" s="2133"/>
      <c r="E25" s="2133"/>
      <c r="F25" s="2133"/>
      <c r="G25" s="717"/>
      <c r="H25" s="717"/>
      <c r="I25" s="964"/>
      <c r="J25" s="964"/>
      <c r="K25" s="964"/>
      <c r="L25" s="964"/>
      <c r="M25" s="964" t="s">
        <v>862</v>
      </c>
      <c r="N25" s="964"/>
      <c r="O25" s="964"/>
      <c r="P25" s="964"/>
      <c r="Q25" s="965"/>
    </row>
    <row r="26" spans="1:17" ht="21" customHeight="1">
      <c r="A26" s="2132" t="s">
        <v>1406</v>
      </c>
      <c r="B26" s="2133"/>
      <c r="C26" s="2133"/>
      <c r="D26" s="2133"/>
      <c r="E26" s="2133"/>
      <c r="F26" s="2133"/>
      <c r="G26" s="717"/>
      <c r="H26" s="717"/>
      <c r="I26" s="964"/>
      <c r="J26" s="964"/>
      <c r="K26" s="964"/>
      <c r="L26" s="964"/>
      <c r="M26" s="964" t="s">
        <v>862</v>
      </c>
      <c r="N26" s="964"/>
      <c r="O26" s="964"/>
      <c r="P26" s="964"/>
      <c r="Q26" s="965"/>
    </row>
    <row r="27" spans="1:17" ht="24" customHeight="1">
      <c r="A27" s="2132" t="s">
        <v>1407</v>
      </c>
      <c r="B27" s="2133"/>
      <c r="C27" s="2133"/>
      <c r="D27" s="2133"/>
      <c r="E27" s="2133"/>
      <c r="F27" s="2133"/>
      <c r="G27" s="717"/>
      <c r="H27" s="717"/>
      <c r="I27" s="964"/>
      <c r="J27" s="964"/>
      <c r="K27" s="964"/>
      <c r="L27" s="964"/>
      <c r="M27" s="964" t="s">
        <v>862</v>
      </c>
      <c r="N27" s="964"/>
      <c r="O27" s="964"/>
      <c r="P27" s="964"/>
      <c r="Q27" s="965"/>
    </row>
    <row r="28" spans="1:17" ht="15.75">
      <c r="A28" s="2132" t="s">
        <v>1408</v>
      </c>
      <c r="B28" s="2133"/>
      <c r="C28" s="2133"/>
      <c r="D28" s="2133"/>
      <c r="E28" s="2133"/>
      <c r="F28" s="2133"/>
      <c r="G28" s="717"/>
      <c r="H28" s="717"/>
      <c r="I28" s="964"/>
      <c r="J28" s="964"/>
      <c r="K28" s="964"/>
      <c r="L28" s="964"/>
      <c r="M28" s="964" t="s">
        <v>862</v>
      </c>
      <c r="N28" s="964"/>
      <c r="O28" s="964"/>
      <c r="P28" s="964"/>
      <c r="Q28" s="965"/>
    </row>
    <row r="29" spans="1:17" ht="15.75">
      <c r="A29" s="2132" t="s">
        <v>1409</v>
      </c>
      <c r="B29" s="2133"/>
      <c r="C29" s="2133"/>
      <c r="D29" s="2133"/>
      <c r="E29" s="2133"/>
      <c r="F29" s="2133"/>
      <c r="G29" s="717"/>
      <c r="H29" s="717"/>
      <c r="I29" s="964"/>
      <c r="J29" s="964"/>
      <c r="K29" s="964"/>
      <c r="L29" s="964"/>
      <c r="M29" s="964"/>
      <c r="N29" s="964" t="s">
        <v>862</v>
      </c>
      <c r="O29" s="964"/>
      <c r="P29" s="964"/>
      <c r="Q29" s="965"/>
    </row>
    <row r="30" spans="1:17" ht="15.75">
      <c r="A30" s="2132" t="s">
        <v>1410</v>
      </c>
      <c r="B30" s="2133"/>
      <c r="C30" s="2133"/>
      <c r="D30" s="2133"/>
      <c r="E30" s="2133"/>
      <c r="F30" s="2133"/>
      <c r="G30" s="717"/>
      <c r="H30" s="717"/>
      <c r="I30" s="964"/>
      <c r="J30" s="964"/>
      <c r="K30" s="964"/>
      <c r="L30" s="964"/>
      <c r="M30" s="964"/>
      <c r="N30" s="964" t="s">
        <v>862</v>
      </c>
      <c r="O30" s="964"/>
      <c r="P30" s="964"/>
      <c r="Q30" s="965"/>
    </row>
    <row r="31" spans="1:17" ht="15.75">
      <c r="A31" s="2132" t="s">
        <v>1411</v>
      </c>
      <c r="B31" s="2133"/>
      <c r="C31" s="2133"/>
      <c r="D31" s="2133"/>
      <c r="E31" s="2133"/>
      <c r="F31" s="2133"/>
      <c r="G31" s="717"/>
      <c r="H31" s="717"/>
      <c r="I31" s="964"/>
      <c r="J31" s="964"/>
      <c r="K31" s="964"/>
      <c r="L31" s="964"/>
      <c r="M31" s="964"/>
      <c r="N31" s="964" t="s">
        <v>862</v>
      </c>
      <c r="O31" s="964"/>
      <c r="P31" s="964"/>
      <c r="Q31" s="965"/>
    </row>
    <row r="32" spans="1:17" ht="16.5" customHeight="1">
      <c r="A32" s="2132" t="s">
        <v>1412</v>
      </c>
      <c r="B32" s="2133"/>
      <c r="C32" s="2133"/>
      <c r="D32" s="2133"/>
      <c r="E32" s="2133"/>
      <c r="F32" s="2133"/>
      <c r="G32" s="717"/>
      <c r="H32" s="717"/>
      <c r="I32" s="964"/>
      <c r="J32" s="964"/>
      <c r="K32" s="964"/>
      <c r="L32" s="964"/>
      <c r="M32" s="964"/>
      <c r="N32" s="964" t="s">
        <v>862</v>
      </c>
      <c r="O32" s="964"/>
      <c r="P32" s="964"/>
      <c r="Q32" s="965"/>
    </row>
    <row r="33" spans="1:17" ht="15.75">
      <c r="A33" s="2132" t="s">
        <v>1413</v>
      </c>
      <c r="B33" s="2133"/>
      <c r="C33" s="2133"/>
      <c r="D33" s="2133"/>
      <c r="E33" s="2133"/>
      <c r="F33" s="2133"/>
      <c r="G33" s="717"/>
      <c r="H33" s="717"/>
      <c r="I33" s="964"/>
      <c r="J33" s="964"/>
      <c r="K33" s="964"/>
      <c r="L33" s="964"/>
      <c r="M33" s="964"/>
      <c r="N33" s="964"/>
      <c r="O33" s="964" t="s">
        <v>862</v>
      </c>
      <c r="P33" s="964"/>
      <c r="Q33" s="965"/>
    </row>
    <row r="34" spans="1:17" ht="15.75">
      <c r="A34" s="2132" t="s">
        <v>1414</v>
      </c>
      <c r="B34" s="2133"/>
      <c r="C34" s="2133"/>
      <c r="D34" s="2133"/>
      <c r="E34" s="2133"/>
      <c r="F34" s="2133"/>
      <c r="G34" s="717"/>
      <c r="H34" s="717"/>
      <c r="I34" s="964"/>
      <c r="J34" s="964"/>
      <c r="K34" s="964"/>
      <c r="L34" s="964"/>
      <c r="M34" s="964"/>
      <c r="N34" s="964"/>
      <c r="O34" s="964" t="s">
        <v>862</v>
      </c>
      <c r="P34" s="964"/>
      <c r="Q34" s="965"/>
    </row>
    <row r="35" spans="1:17" ht="15.75">
      <c r="A35" s="2132" t="s">
        <v>1415</v>
      </c>
      <c r="B35" s="2133"/>
      <c r="C35" s="2133"/>
      <c r="D35" s="2133"/>
      <c r="E35" s="2133"/>
      <c r="F35" s="2133"/>
      <c r="G35" s="717"/>
      <c r="H35" s="717"/>
      <c r="I35" s="964"/>
      <c r="J35" s="964"/>
      <c r="K35" s="964"/>
      <c r="L35" s="964"/>
      <c r="M35" s="964"/>
      <c r="N35" s="964"/>
      <c r="O35" s="964" t="s">
        <v>862</v>
      </c>
      <c r="P35" s="964"/>
      <c r="Q35" s="965"/>
    </row>
    <row r="36" spans="1:17" ht="15.75">
      <c r="A36" s="2132" t="s">
        <v>1416</v>
      </c>
      <c r="B36" s="2133"/>
      <c r="C36" s="2133"/>
      <c r="D36" s="2133"/>
      <c r="E36" s="2133"/>
      <c r="F36" s="2133"/>
      <c r="G36" s="717"/>
      <c r="H36" s="717"/>
      <c r="I36" s="964"/>
      <c r="J36" s="964"/>
      <c r="K36" s="964"/>
      <c r="L36" s="964"/>
      <c r="M36" s="964"/>
      <c r="N36" s="964"/>
      <c r="O36" s="964" t="s">
        <v>862</v>
      </c>
      <c r="P36" s="964"/>
      <c r="Q36" s="965"/>
    </row>
    <row r="37" spans="1:17" ht="16.5" thickBot="1">
      <c r="A37" s="2134" t="s">
        <v>1417</v>
      </c>
      <c r="B37" s="2135"/>
      <c r="C37" s="2135"/>
      <c r="D37" s="2135"/>
      <c r="E37" s="2135"/>
      <c r="F37" s="2135"/>
      <c r="G37" s="719"/>
      <c r="H37" s="719"/>
      <c r="I37" s="966"/>
      <c r="J37" s="966"/>
      <c r="K37" s="966"/>
      <c r="L37" s="966"/>
      <c r="M37" s="966"/>
      <c r="N37" s="966"/>
      <c r="O37" s="966"/>
      <c r="P37" s="966" t="s">
        <v>862</v>
      </c>
      <c r="Q37" s="967"/>
    </row>
  </sheetData>
  <mergeCells count="37">
    <mergeCell ref="A37:F37"/>
    <mergeCell ref="A31:F31"/>
    <mergeCell ref="A32:F32"/>
    <mergeCell ref="A33:F33"/>
    <mergeCell ref="A34:F34"/>
    <mergeCell ref="A35:F35"/>
    <mergeCell ref="A36:F36"/>
    <mergeCell ref="A30:F30"/>
    <mergeCell ref="A19:F19"/>
    <mergeCell ref="A20:F20"/>
    <mergeCell ref="A21:F21"/>
    <mergeCell ref="A22:F22"/>
    <mergeCell ref="A23:F23"/>
    <mergeCell ref="A24:F24"/>
    <mergeCell ref="A25:F25"/>
    <mergeCell ref="A26:F26"/>
    <mergeCell ref="A27:F27"/>
    <mergeCell ref="A28:F28"/>
    <mergeCell ref="A29:F29"/>
    <mergeCell ref="A18:F18"/>
    <mergeCell ref="A7:F7"/>
    <mergeCell ref="A8:F8"/>
    <mergeCell ref="A9:F9"/>
    <mergeCell ref="A10:F10"/>
    <mergeCell ref="A11:F11"/>
    <mergeCell ref="A12:F12"/>
    <mergeCell ref="A13:F13"/>
    <mergeCell ref="A14:F14"/>
    <mergeCell ref="A15:F15"/>
    <mergeCell ref="A16:F16"/>
    <mergeCell ref="A17:F17"/>
    <mergeCell ref="A6:F6"/>
    <mergeCell ref="A1:Q1"/>
    <mergeCell ref="A2:F3"/>
    <mergeCell ref="G2:Q2"/>
    <mergeCell ref="A4:F4"/>
    <mergeCell ref="A5:F5"/>
  </mergeCells>
  <hyperlinks>
    <hyperlink ref="A2" r:id="rId1" display="SADR@AJI PROGRAMA"/>
  </hyperlinks>
  <pageMargins left="0.7" right="0.7" top="0.75" bottom="0.75" header="0.3" footer="0.3"/>
  <pageSetup orientation="portrait"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5"/>
  <dimension ref="A1:G18"/>
  <sheetViews>
    <sheetView workbookViewId="0">
      <selection activeCell="I23" sqref="I23"/>
    </sheetView>
  </sheetViews>
  <sheetFormatPr defaultRowHeight="12.75"/>
  <cols>
    <col min="1" max="1" width="6.33203125" customWidth="1"/>
    <col min="2" max="2" width="21.6640625" customWidth="1"/>
    <col min="3" max="3" width="11.6640625" customWidth="1"/>
    <col min="4" max="4" width="9" customWidth="1"/>
    <col min="5" max="5" width="12.33203125" customWidth="1"/>
    <col min="6" max="6" width="11.6640625" customWidth="1"/>
    <col min="7" max="7" width="25.6640625" customWidth="1"/>
  </cols>
  <sheetData>
    <row r="1" spans="1:7" ht="16.5" thickBot="1">
      <c r="A1" s="2122" t="s">
        <v>644</v>
      </c>
      <c r="B1" s="2122"/>
      <c r="C1" s="2122"/>
      <c r="D1" s="2122"/>
      <c r="E1" s="2122"/>
      <c r="F1" s="2122"/>
      <c r="G1" s="2122"/>
    </row>
    <row r="2" spans="1:7" ht="51" thickBot="1">
      <c r="A2" s="840" t="s">
        <v>1</v>
      </c>
      <c r="B2" s="841" t="s">
        <v>360</v>
      </c>
      <c r="C2" s="842" t="s">
        <v>361</v>
      </c>
      <c r="D2" s="842" t="s">
        <v>362</v>
      </c>
      <c r="E2" s="842" t="s">
        <v>535</v>
      </c>
      <c r="F2" s="842" t="s">
        <v>363</v>
      </c>
      <c r="G2" s="842" t="s">
        <v>364</v>
      </c>
    </row>
    <row r="3" spans="1:7" ht="25.5">
      <c r="A3" s="837">
        <v>1</v>
      </c>
      <c r="B3" s="838" t="s">
        <v>1184</v>
      </c>
      <c r="C3" s="838">
        <v>1</v>
      </c>
      <c r="D3" s="838">
        <v>1</v>
      </c>
      <c r="E3" s="838">
        <v>1</v>
      </c>
      <c r="F3" s="838">
        <v>36</v>
      </c>
      <c r="G3" s="839" t="s">
        <v>848</v>
      </c>
    </row>
    <row r="4" spans="1:7">
      <c r="A4" s="720"/>
      <c r="B4" s="721"/>
      <c r="C4" s="721"/>
      <c r="D4" s="721"/>
      <c r="E4" s="721"/>
      <c r="F4" s="721"/>
      <c r="G4" s="722"/>
    </row>
    <row r="5" spans="1:7">
      <c r="A5" s="720"/>
      <c r="B5" s="721"/>
      <c r="C5" s="721"/>
      <c r="D5" s="721"/>
      <c r="E5" s="721"/>
      <c r="F5" s="721"/>
      <c r="G5" s="722"/>
    </row>
    <row r="6" spans="1:7">
      <c r="A6" s="720"/>
      <c r="B6" s="721"/>
      <c r="C6" s="721"/>
      <c r="D6" s="721"/>
      <c r="E6" s="721"/>
      <c r="F6" s="721"/>
      <c r="G6" s="722"/>
    </row>
    <row r="7" spans="1:7">
      <c r="A7" s="720"/>
      <c r="B7" s="721"/>
      <c r="C7" s="721"/>
      <c r="D7" s="721"/>
      <c r="E7" s="721"/>
      <c r="F7" s="721"/>
      <c r="G7" s="722"/>
    </row>
    <row r="8" spans="1:7">
      <c r="A8" s="720"/>
      <c r="B8" s="721"/>
      <c r="C8" s="721"/>
      <c r="D8" s="721"/>
      <c r="E8" s="721"/>
      <c r="F8" s="721"/>
      <c r="G8" s="722"/>
    </row>
    <row r="9" spans="1:7">
      <c r="A9" s="720"/>
      <c r="B9" s="721"/>
      <c r="C9" s="721"/>
      <c r="D9" s="721"/>
      <c r="E9" s="721"/>
      <c r="F9" s="721"/>
      <c r="G9" s="722"/>
    </row>
    <row r="10" spans="1:7">
      <c r="A10" s="720"/>
      <c r="B10" s="721"/>
      <c r="C10" s="721"/>
      <c r="D10" s="721"/>
      <c r="E10" s="721"/>
      <c r="F10" s="721"/>
      <c r="G10" s="722"/>
    </row>
    <row r="11" spans="1:7">
      <c r="A11" s="720"/>
      <c r="B11" s="721"/>
      <c r="C11" s="721"/>
      <c r="D11" s="721"/>
      <c r="E11" s="721"/>
      <c r="F11" s="721"/>
      <c r="G11" s="722"/>
    </row>
    <row r="12" spans="1:7">
      <c r="A12" s="720"/>
      <c r="B12" s="721"/>
      <c r="C12" s="721"/>
      <c r="D12" s="721"/>
      <c r="E12" s="721"/>
      <c r="F12" s="721"/>
      <c r="G12" s="722"/>
    </row>
    <row r="13" spans="1:7">
      <c r="A13" s="720"/>
      <c r="B13" s="721"/>
      <c r="C13" s="721"/>
      <c r="D13" s="721"/>
      <c r="E13" s="721"/>
      <c r="F13" s="721"/>
      <c r="G13" s="722"/>
    </row>
    <row r="14" spans="1:7">
      <c r="A14" s="720"/>
      <c r="B14" s="721"/>
      <c r="C14" s="721"/>
      <c r="D14" s="721"/>
      <c r="E14" s="721"/>
      <c r="F14" s="721"/>
      <c r="G14" s="722"/>
    </row>
    <row r="15" spans="1:7">
      <c r="A15" s="720"/>
      <c r="B15" s="721"/>
      <c r="C15" s="721"/>
      <c r="D15" s="721"/>
      <c r="E15" s="721"/>
      <c r="F15" s="721"/>
      <c r="G15" s="722"/>
    </row>
    <row r="16" spans="1:7">
      <c r="A16" s="720"/>
      <c r="B16" s="721"/>
      <c r="C16" s="721"/>
      <c r="D16" s="721"/>
      <c r="E16" s="721"/>
      <c r="F16" s="721"/>
      <c r="G16" s="722"/>
    </row>
    <row r="17" spans="1:7" ht="13.5" thickBot="1">
      <c r="A17" s="723"/>
      <c r="B17" s="724"/>
      <c r="C17" s="724"/>
      <c r="D17" s="724"/>
      <c r="E17" s="724"/>
      <c r="F17" s="724"/>
      <c r="G17" s="725"/>
    </row>
    <row r="18" spans="1:7" ht="16.5" thickBot="1">
      <c r="A18" s="2136" t="s">
        <v>287</v>
      </c>
      <c r="B18" s="2137"/>
      <c r="C18" s="726">
        <v>1</v>
      </c>
      <c r="D18" s="727">
        <v>1</v>
      </c>
      <c r="E18" s="726">
        <v>1</v>
      </c>
      <c r="F18" s="728">
        <v>36</v>
      </c>
      <c r="G18" s="729"/>
    </row>
  </sheetData>
  <mergeCells count="2">
    <mergeCell ref="A1:G1"/>
    <mergeCell ref="A18:B18"/>
  </mergeCells>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6"/>
  <dimension ref="A1:G29"/>
  <sheetViews>
    <sheetView workbookViewId="0">
      <selection activeCell="O25" sqref="O25"/>
    </sheetView>
  </sheetViews>
  <sheetFormatPr defaultRowHeight="12.75"/>
  <cols>
    <col min="1" max="1" width="6.1640625" customWidth="1"/>
    <col min="2" max="2" width="26" customWidth="1"/>
    <col min="3" max="3" width="11.5" customWidth="1"/>
    <col min="4" max="4" width="9.5" customWidth="1"/>
    <col min="5" max="5" width="12" customWidth="1"/>
    <col min="6" max="6" width="11.33203125" customWidth="1"/>
    <col min="7" max="7" width="27.6640625" customWidth="1"/>
    <col min="8" max="17" width="5.83203125" customWidth="1"/>
  </cols>
  <sheetData>
    <row r="1" spans="1:7" ht="16.5" thickBot="1">
      <c r="A1" s="2122" t="s">
        <v>643</v>
      </c>
      <c r="B1" s="2122"/>
      <c r="C1" s="2122"/>
      <c r="D1" s="2122"/>
      <c r="E1" s="2122"/>
      <c r="F1" s="2122"/>
      <c r="G1" s="2122"/>
    </row>
    <row r="2" spans="1:7" ht="28.5" thickBot="1">
      <c r="A2" s="843" t="s">
        <v>1</v>
      </c>
      <c r="B2" s="844" t="s">
        <v>365</v>
      </c>
      <c r="C2" s="845" t="s">
        <v>361</v>
      </c>
      <c r="D2" s="845" t="s">
        <v>362</v>
      </c>
      <c r="E2" s="845" t="s">
        <v>535</v>
      </c>
      <c r="F2" s="845" t="s">
        <v>363</v>
      </c>
      <c r="G2" s="845" t="s">
        <v>364</v>
      </c>
    </row>
    <row r="3" spans="1:7">
      <c r="A3" s="837">
        <v>1</v>
      </c>
      <c r="B3" s="397" t="s">
        <v>1678</v>
      </c>
      <c r="C3" s="398">
        <v>12</v>
      </c>
      <c r="D3" s="400">
        <v>1</v>
      </c>
      <c r="E3" s="400">
        <v>1</v>
      </c>
      <c r="F3" s="411">
        <v>36</v>
      </c>
      <c r="G3" s="397" t="s">
        <v>1301</v>
      </c>
    </row>
    <row r="4" spans="1:7">
      <c r="A4" s="837">
        <v>2</v>
      </c>
      <c r="B4" s="402" t="s">
        <v>1678</v>
      </c>
      <c r="C4" s="404">
        <v>12</v>
      </c>
      <c r="D4" s="399">
        <v>1</v>
      </c>
      <c r="E4" s="399">
        <v>1</v>
      </c>
      <c r="F4" s="401">
        <v>36</v>
      </c>
      <c r="G4" s="402" t="s">
        <v>1303</v>
      </c>
    </row>
    <row r="5" spans="1:7">
      <c r="A5" s="837">
        <v>3</v>
      </c>
      <c r="B5" s="402" t="s">
        <v>2271</v>
      </c>
      <c r="C5" s="404">
        <v>10</v>
      </c>
      <c r="D5" s="399">
        <v>1</v>
      </c>
      <c r="E5" s="399">
        <v>1</v>
      </c>
      <c r="F5" s="401">
        <v>36</v>
      </c>
      <c r="G5" s="402" t="s">
        <v>1294</v>
      </c>
    </row>
    <row r="6" spans="1:7">
      <c r="A6" s="720">
        <v>4</v>
      </c>
      <c r="B6" s="402" t="s">
        <v>1678</v>
      </c>
      <c r="C6" s="404">
        <v>12</v>
      </c>
      <c r="D6" s="399">
        <v>1</v>
      </c>
      <c r="E6" s="399">
        <v>1</v>
      </c>
      <c r="F6" s="401">
        <v>36</v>
      </c>
      <c r="G6" s="402" t="s">
        <v>1295</v>
      </c>
    </row>
    <row r="7" spans="1:7">
      <c r="A7" s="720">
        <v>5</v>
      </c>
      <c r="B7" s="402" t="s">
        <v>1794</v>
      </c>
      <c r="C7" s="404">
        <v>10</v>
      </c>
      <c r="D7" s="399">
        <v>1</v>
      </c>
      <c r="E7" s="399">
        <v>1</v>
      </c>
      <c r="F7" s="440">
        <v>36</v>
      </c>
      <c r="G7" s="402" t="s">
        <v>1304</v>
      </c>
    </row>
    <row r="8" spans="1:7">
      <c r="A8" s="720">
        <v>6</v>
      </c>
      <c r="B8" s="402" t="s">
        <v>2133</v>
      </c>
      <c r="C8" s="404">
        <v>10</v>
      </c>
      <c r="D8" s="399">
        <v>1</v>
      </c>
      <c r="E8" s="399">
        <v>1</v>
      </c>
      <c r="F8" s="401">
        <v>36</v>
      </c>
      <c r="G8" s="402" t="s">
        <v>821</v>
      </c>
    </row>
    <row r="9" spans="1:7">
      <c r="A9" s="720">
        <v>7</v>
      </c>
      <c r="B9" s="402" t="s">
        <v>2134</v>
      </c>
      <c r="C9" s="404">
        <v>10</v>
      </c>
      <c r="D9" s="399">
        <v>1</v>
      </c>
      <c r="E9" s="399">
        <v>1</v>
      </c>
      <c r="F9" s="401">
        <v>36</v>
      </c>
      <c r="G9" s="402" t="s">
        <v>1285</v>
      </c>
    </row>
    <row r="10" spans="1:7">
      <c r="A10" s="720">
        <v>8</v>
      </c>
      <c r="B10" s="402" t="s">
        <v>2136</v>
      </c>
      <c r="C10" s="404">
        <v>10</v>
      </c>
      <c r="D10" s="399">
        <v>1</v>
      </c>
      <c r="E10" s="399">
        <v>1</v>
      </c>
      <c r="F10" s="401">
        <v>36</v>
      </c>
      <c r="G10" s="402" t="s">
        <v>806</v>
      </c>
    </row>
    <row r="11" spans="1:7">
      <c r="A11" s="720">
        <v>9</v>
      </c>
      <c r="B11" s="402" t="s">
        <v>1669</v>
      </c>
      <c r="C11" s="404">
        <v>10</v>
      </c>
      <c r="D11" s="399">
        <v>1</v>
      </c>
      <c r="E11" s="399">
        <v>1</v>
      </c>
      <c r="F11" s="401">
        <v>36</v>
      </c>
      <c r="G11" s="402" t="s">
        <v>808</v>
      </c>
    </row>
    <row r="12" spans="1:7">
      <c r="A12" s="720">
        <v>10</v>
      </c>
      <c r="B12" s="402" t="s">
        <v>1670</v>
      </c>
      <c r="C12" s="404">
        <v>10</v>
      </c>
      <c r="D12" s="399">
        <v>1</v>
      </c>
      <c r="E12" s="399">
        <v>1</v>
      </c>
      <c r="F12" s="401">
        <v>36</v>
      </c>
      <c r="G12" s="402" t="s">
        <v>788</v>
      </c>
    </row>
    <row r="13" spans="1:7">
      <c r="A13" s="720">
        <v>11</v>
      </c>
      <c r="B13" s="402" t="s">
        <v>1671</v>
      </c>
      <c r="C13" s="404">
        <v>10</v>
      </c>
      <c r="D13" s="399">
        <v>1</v>
      </c>
      <c r="E13" s="399">
        <v>1</v>
      </c>
      <c r="F13" s="401">
        <v>36</v>
      </c>
      <c r="G13" s="402" t="s">
        <v>831</v>
      </c>
    </row>
    <row r="14" spans="1:7">
      <c r="A14" s="720">
        <v>12</v>
      </c>
      <c r="B14" s="387" t="s">
        <v>1673</v>
      </c>
      <c r="C14" s="404">
        <v>10</v>
      </c>
      <c r="D14" s="399">
        <v>1</v>
      </c>
      <c r="E14" s="399">
        <v>1</v>
      </c>
      <c r="F14" s="401">
        <v>36</v>
      </c>
      <c r="G14" s="402" t="s">
        <v>860</v>
      </c>
    </row>
    <row r="15" spans="1:7">
      <c r="A15" s="720">
        <v>13</v>
      </c>
      <c r="B15" s="402" t="s">
        <v>1672</v>
      </c>
      <c r="C15" s="404">
        <v>10</v>
      </c>
      <c r="D15" s="399">
        <v>1</v>
      </c>
      <c r="E15" s="399">
        <v>1</v>
      </c>
      <c r="F15" s="401">
        <v>36</v>
      </c>
      <c r="G15" s="402" t="s">
        <v>1350</v>
      </c>
    </row>
    <row r="16" spans="1:7">
      <c r="A16" s="720">
        <v>14</v>
      </c>
      <c r="B16" s="402" t="s">
        <v>1788</v>
      </c>
      <c r="C16" s="404">
        <v>10</v>
      </c>
      <c r="D16" s="399">
        <v>1</v>
      </c>
      <c r="E16" s="399">
        <v>1</v>
      </c>
      <c r="F16" s="401">
        <v>36</v>
      </c>
      <c r="G16" s="402" t="s">
        <v>1288</v>
      </c>
    </row>
    <row r="17" spans="1:7">
      <c r="A17" s="720">
        <v>15</v>
      </c>
      <c r="B17" s="402" t="s">
        <v>1788</v>
      </c>
      <c r="C17" s="404">
        <v>10</v>
      </c>
      <c r="D17" s="399">
        <v>1</v>
      </c>
      <c r="E17" s="399">
        <v>1</v>
      </c>
      <c r="F17" s="401">
        <v>36</v>
      </c>
      <c r="G17" s="402" t="s">
        <v>793</v>
      </c>
    </row>
    <row r="18" spans="1:7">
      <c r="A18" s="720">
        <v>16</v>
      </c>
      <c r="B18" s="402" t="s">
        <v>1788</v>
      </c>
      <c r="C18" s="404">
        <v>10</v>
      </c>
      <c r="D18" s="399">
        <v>1</v>
      </c>
      <c r="E18" s="399">
        <v>1</v>
      </c>
      <c r="F18" s="401">
        <v>36</v>
      </c>
      <c r="G18" s="402" t="s">
        <v>1151</v>
      </c>
    </row>
    <row r="19" spans="1:7">
      <c r="A19" s="720">
        <v>17</v>
      </c>
      <c r="B19" s="402" t="s">
        <v>1674</v>
      </c>
      <c r="C19" s="404">
        <v>10</v>
      </c>
      <c r="D19" s="399">
        <v>1</v>
      </c>
      <c r="E19" s="399">
        <v>1</v>
      </c>
      <c r="F19" s="401">
        <v>36</v>
      </c>
      <c r="G19" s="402" t="s">
        <v>1148</v>
      </c>
    </row>
    <row r="20" spans="1:7">
      <c r="A20" s="720">
        <v>18</v>
      </c>
      <c r="B20" s="402" t="s">
        <v>1675</v>
      </c>
      <c r="C20" s="404">
        <v>10</v>
      </c>
      <c r="D20" s="399">
        <v>1</v>
      </c>
      <c r="E20" s="399">
        <v>1</v>
      </c>
      <c r="F20" s="401">
        <v>36</v>
      </c>
      <c r="G20" s="402" t="s">
        <v>1244</v>
      </c>
    </row>
    <row r="21" spans="1:7">
      <c r="A21" s="720">
        <v>19</v>
      </c>
      <c r="B21" s="402" t="s">
        <v>1676</v>
      </c>
      <c r="C21" s="404">
        <v>10</v>
      </c>
      <c r="D21" s="399">
        <v>1</v>
      </c>
      <c r="E21" s="399">
        <v>1</v>
      </c>
      <c r="F21" s="401">
        <v>36</v>
      </c>
      <c r="G21" s="402" t="s">
        <v>1283</v>
      </c>
    </row>
    <row r="22" spans="1:7">
      <c r="A22" s="720">
        <v>20</v>
      </c>
      <c r="B22" s="402" t="s">
        <v>1822</v>
      </c>
      <c r="C22" s="404">
        <v>10</v>
      </c>
      <c r="D22" s="399">
        <v>1</v>
      </c>
      <c r="E22" s="399">
        <v>1</v>
      </c>
      <c r="F22" s="401">
        <v>36</v>
      </c>
      <c r="G22" s="402" t="s">
        <v>858</v>
      </c>
    </row>
    <row r="23" spans="1:7">
      <c r="A23" s="720">
        <v>21</v>
      </c>
      <c r="B23" s="402" t="s">
        <v>2272</v>
      </c>
      <c r="C23" s="404">
        <v>10</v>
      </c>
      <c r="D23" s="399">
        <v>1</v>
      </c>
      <c r="E23" s="399">
        <v>1</v>
      </c>
      <c r="F23" s="401">
        <v>36</v>
      </c>
      <c r="G23" s="402" t="s">
        <v>1279</v>
      </c>
    </row>
    <row r="24" spans="1:7">
      <c r="A24" s="720">
        <v>22</v>
      </c>
      <c r="B24" s="402" t="s">
        <v>1185</v>
      </c>
      <c r="C24" s="404">
        <v>12</v>
      </c>
      <c r="D24" s="399">
        <v>1</v>
      </c>
      <c r="E24" s="399">
        <v>1</v>
      </c>
      <c r="F24" s="401">
        <v>36</v>
      </c>
      <c r="G24" s="402" t="s">
        <v>800</v>
      </c>
    </row>
    <row r="25" spans="1:7">
      <c r="A25" s="996">
        <v>23</v>
      </c>
      <c r="B25" s="402" t="s">
        <v>1186</v>
      </c>
      <c r="C25" s="404">
        <v>12</v>
      </c>
      <c r="D25" s="399">
        <v>1</v>
      </c>
      <c r="E25" s="399">
        <v>1</v>
      </c>
      <c r="F25" s="401">
        <v>36</v>
      </c>
      <c r="G25" s="402" t="s">
        <v>812</v>
      </c>
    </row>
    <row r="26" spans="1:7">
      <c r="A26" s="996">
        <v>24</v>
      </c>
      <c r="B26" s="423" t="s">
        <v>1187</v>
      </c>
      <c r="C26" s="434">
        <v>12</v>
      </c>
      <c r="D26" s="412">
        <v>1</v>
      </c>
      <c r="E26" s="412">
        <v>1</v>
      </c>
      <c r="F26" s="422">
        <v>36</v>
      </c>
      <c r="G26" s="423" t="s">
        <v>1153</v>
      </c>
    </row>
    <row r="27" spans="1:7">
      <c r="A27" s="996">
        <v>25</v>
      </c>
      <c r="B27" s="402" t="s">
        <v>1188</v>
      </c>
      <c r="C27" s="404">
        <v>12</v>
      </c>
      <c r="D27" s="399">
        <v>1</v>
      </c>
      <c r="E27" s="399">
        <v>1</v>
      </c>
      <c r="F27" s="401">
        <v>36</v>
      </c>
      <c r="G27" s="402" t="s">
        <v>1189</v>
      </c>
    </row>
    <row r="28" spans="1:7" ht="13.5" thickBot="1">
      <c r="A28" s="996">
        <v>26</v>
      </c>
      <c r="B28" s="402" t="s">
        <v>1190</v>
      </c>
      <c r="C28" s="404">
        <v>12</v>
      </c>
      <c r="D28" s="399">
        <v>1</v>
      </c>
      <c r="E28" s="399">
        <v>1</v>
      </c>
      <c r="F28" s="401">
        <v>36</v>
      </c>
      <c r="G28" s="402" t="s">
        <v>1189</v>
      </c>
    </row>
    <row r="29" spans="1:7" ht="13.5" thickBot="1">
      <c r="A29" s="2138" t="s">
        <v>287</v>
      </c>
      <c r="B29" s="2138"/>
      <c r="C29" s="729">
        <v>276</v>
      </c>
      <c r="D29" s="729">
        <v>26</v>
      </c>
      <c r="E29" s="729">
        <v>26</v>
      </c>
      <c r="F29" s="729">
        <v>936</v>
      </c>
      <c r="G29" s="729"/>
    </row>
  </sheetData>
  <mergeCells count="2">
    <mergeCell ref="A1:G1"/>
    <mergeCell ref="A29:B29"/>
  </mergeCells>
  <pageMargins left="0.7" right="0.7" top="0.75" bottom="0.75" header="0.3" footer="0.3"/>
  <pageSetup scale="97"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7"/>
  <dimension ref="A1:E8"/>
  <sheetViews>
    <sheetView workbookViewId="0">
      <selection activeCell="G3" sqref="G3"/>
    </sheetView>
  </sheetViews>
  <sheetFormatPr defaultRowHeight="12.75"/>
  <cols>
    <col min="1" max="1" width="2.83203125" style="92" customWidth="1"/>
    <col min="2" max="2" width="18" style="92" customWidth="1"/>
    <col min="3" max="3" width="38" style="92" customWidth="1"/>
    <col min="4" max="4" width="25.5" style="92" customWidth="1"/>
    <col min="5" max="5" width="19.83203125" style="92" customWidth="1"/>
    <col min="6" max="256" width="9.33203125" style="92"/>
    <col min="257" max="257" width="2.83203125" style="92" customWidth="1"/>
    <col min="258" max="258" width="19.1640625" style="92" customWidth="1"/>
    <col min="259" max="259" width="38" style="92" customWidth="1"/>
    <col min="260" max="260" width="24.6640625" style="92" customWidth="1"/>
    <col min="261" max="261" width="18.6640625" style="92" customWidth="1"/>
    <col min="262" max="512" width="9.33203125" style="92"/>
    <col min="513" max="513" width="2.83203125" style="92" customWidth="1"/>
    <col min="514" max="514" width="19.1640625" style="92" customWidth="1"/>
    <col min="515" max="515" width="38" style="92" customWidth="1"/>
    <col min="516" max="516" width="24.6640625" style="92" customWidth="1"/>
    <col min="517" max="517" width="18.6640625" style="92" customWidth="1"/>
    <col min="518" max="768" width="9.33203125" style="92"/>
    <col min="769" max="769" width="2.83203125" style="92" customWidth="1"/>
    <col min="770" max="770" width="19.1640625" style="92" customWidth="1"/>
    <col min="771" max="771" width="38" style="92" customWidth="1"/>
    <col min="772" max="772" width="24.6640625" style="92" customWidth="1"/>
    <col min="773" max="773" width="18.6640625" style="92" customWidth="1"/>
    <col min="774" max="1024" width="9.33203125" style="92"/>
    <col min="1025" max="1025" width="2.83203125" style="92" customWidth="1"/>
    <col min="1026" max="1026" width="19.1640625" style="92" customWidth="1"/>
    <col min="1027" max="1027" width="38" style="92" customWidth="1"/>
    <col min="1028" max="1028" width="24.6640625" style="92" customWidth="1"/>
    <col min="1029" max="1029" width="18.6640625" style="92" customWidth="1"/>
    <col min="1030" max="1280" width="9.33203125" style="92"/>
    <col min="1281" max="1281" width="2.83203125" style="92" customWidth="1"/>
    <col min="1282" max="1282" width="19.1640625" style="92" customWidth="1"/>
    <col min="1283" max="1283" width="38" style="92" customWidth="1"/>
    <col min="1284" max="1284" width="24.6640625" style="92" customWidth="1"/>
    <col min="1285" max="1285" width="18.6640625" style="92" customWidth="1"/>
    <col min="1286" max="1536" width="9.33203125" style="92"/>
    <col min="1537" max="1537" width="2.83203125" style="92" customWidth="1"/>
    <col min="1538" max="1538" width="19.1640625" style="92" customWidth="1"/>
    <col min="1539" max="1539" width="38" style="92" customWidth="1"/>
    <col min="1540" max="1540" width="24.6640625" style="92" customWidth="1"/>
    <col min="1541" max="1541" width="18.6640625" style="92" customWidth="1"/>
    <col min="1542" max="1792" width="9.33203125" style="92"/>
    <col min="1793" max="1793" width="2.83203125" style="92" customWidth="1"/>
    <col min="1794" max="1794" width="19.1640625" style="92" customWidth="1"/>
    <col min="1795" max="1795" width="38" style="92" customWidth="1"/>
    <col min="1796" max="1796" width="24.6640625" style="92" customWidth="1"/>
    <col min="1797" max="1797" width="18.6640625" style="92" customWidth="1"/>
    <col min="1798" max="2048" width="9.33203125" style="92"/>
    <col min="2049" max="2049" width="2.83203125" style="92" customWidth="1"/>
    <col min="2050" max="2050" width="19.1640625" style="92" customWidth="1"/>
    <col min="2051" max="2051" width="38" style="92" customWidth="1"/>
    <col min="2052" max="2052" width="24.6640625" style="92" customWidth="1"/>
    <col min="2053" max="2053" width="18.6640625" style="92" customWidth="1"/>
    <col min="2054" max="2304" width="9.33203125" style="92"/>
    <col min="2305" max="2305" width="2.83203125" style="92" customWidth="1"/>
    <col min="2306" max="2306" width="19.1640625" style="92" customWidth="1"/>
    <col min="2307" max="2307" width="38" style="92" customWidth="1"/>
    <col min="2308" max="2308" width="24.6640625" style="92" customWidth="1"/>
    <col min="2309" max="2309" width="18.6640625" style="92" customWidth="1"/>
    <col min="2310" max="2560" width="9.33203125" style="92"/>
    <col min="2561" max="2561" width="2.83203125" style="92" customWidth="1"/>
    <col min="2562" max="2562" width="19.1640625" style="92" customWidth="1"/>
    <col min="2563" max="2563" width="38" style="92" customWidth="1"/>
    <col min="2564" max="2564" width="24.6640625" style="92" customWidth="1"/>
    <col min="2565" max="2565" width="18.6640625" style="92" customWidth="1"/>
    <col min="2566" max="2816" width="9.33203125" style="92"/>
    <col min="2817" max="2817" width="2.83203125" style="92" customWidth="1"/>
    <col min="2818" max="2818" width="19.1640625" style="92" customWidth="1"/>
    <col min="2819" max="2819" width="38" style="92" customWidth="1"/>
    <col min="2820" max="2820" width="24.6640625" style="92" customWidth="1"/>
    <col min="2821" max="2821" width="18.6640625" style="92" customWidth="1"/>
    <col min="2822" max="3072" width="9.33203125" style="92"/>
    <col min="3073" max="3073" width="2.83203125" style="92" customWidth="1"/>
    <col min="3074" max="3074" width="19.1640625" style="92" customWidth="1"/>
    <col min="3075" max="3075" width="38" style="92" customWidth="1"/>
    <col min="3076" max="3076" width="24.6640625" style="92" customWidth="1"/>
    <col min="3077" max="3077" width="18.6640625" style="92" customWidth="1"/>
    <col min="3078" max="3328" width="9.33203125" style="92"/>
    <col min="3329" max="3329" width="2.83203125" style="92" customWidth="1"/>
    <col min="3330" max="3330" width="19.1640625" style="92" customWidth="1"/>
    <col min="3331" max="3331" width="38" style="92" customWidth="1"/>
    <col min="3332" max="3332" width="24.6640625" style="92" customWidth="1"/>
    <col min="3333" max="3333" width="18.6640625" style="92" customWidth="1"/>
    <col min="3334" max="3584" width="9.33203125" style="92"/>
    <col min="3585" max="3585" width="2.83203125" style="92" customWidth="1"/>
    <col min="3586" max="3586" width="19.1640625" style="92" customWidth="1"/>
    <col min="3587" max="3587" width="38" style="92" customWidth="1"/>
    <col min="3588" max="3588" width="24.6640625" style="92" customWidth="1"/>
    <col min="3589" max="3589" width="18.6640625" style="92" customWidth="1"/>
    <col min="3590" max="3840" width="9.33203125" style="92"/>
    <col min="3841" max="3841" width="2.83203125" style="92" customWidth="1"/>
    <col min="3842" max="3842" width="19.1640625" style="92" customWidth="1"/>
    <col min="3843" max="3843" width="38" style="92" customWidth="1"/>
    <col min="3844" max="3844" width="24.6640625" style="92" customWidth="1"/>
    <col min="3845" max="3845" width="18.6640625" style="92" customWidth="1"/>
    <col min="3846" max="4096" width="9.33203125" style="92"/>
    <col min="4097" max="4097" width="2.83203125" style="92" customWidth="1"/>
    <col min="4098" max="4098" width="19.1640625" style="92" customWidth="1"/>
    <col min="4099" max="4099" width="38" style="92" customWidth="1"/>
    <col min="4100" max="4100" width="24.6640625" style="92" customWidth="1"/>
    <col min="4101" max="4101" width="18.6640625" style="92" customWidth="1"/>
    <col min="4102" max="4352" width="9.33203125" style="92"/>
    <col min="4353" max="4353" width="2.83203125" style="92" customWidth="1"/>
    <col min="4354" max="4354" width="19.1640625" style="92" customWidth="1"/>
    <col min="4355" max="4355" width="38" style="92" customWidth="1"/>
    <col min="4356" max="4356" width="24.6640625" style="92" customWidth="1"/>
    <col min="4357" max="4357" width="18.6640625" style="92" customWidth="1"/>
    <col min="4358" max="4608" width="9.33203125" style="92"/>
    <col min="4609" max="4609" width="2.83203125" style="92" customWidth="1"/>
    <col min="4610" max="4610" width="19.1640625" style="92" customWidth="1"/>
    <col min="4611" max="4611" width="38" style="92" customWidth="1"/>
    <col min="4612" max="4612" width="24.6640625" style="92" customWidth="1"/>
    <col min="4613" max="4613" width="18.6640625" style="92" customWidth="1"/>
    <col min="4614" max="4864" width="9.33203125" style="92"/>
    <col min="4865" max="4865" width="2.83203125" style="92" customWidth="1"/>
    <col min="4866" max="4866" width="19.1640625" style="92" customWidth="1"/>
    <col min="4867" max="4867" width="38" style="92" customWidth="1"/>
    <col min="4868" max="4868" width="24.6640625" style="92" customWidth="1"/>
    <col min="4869" max="4869" width="18.6640625" style="92" customWidth="1"/>
    <col min="4870" max="5120" width="9.33203125" style="92"/>
    <col min="5121" max="5121" width="2.83203125" style="92" customWidth="1"/>
    <col min="5122" max="5122" width="19.1640625" style="92" customWidth="1"/>
    <col min="5123" max="5123" width="38" style="92" customWidth="1"/>
    <col min="5124" max="5124" width="24.6640625" style="92" customWidth="1"/>
    <col min="5125" max="5125" width="18.6640625" style="92" customWidth="1"/>
    <col min="5126" max="5376" width="9.33203125" style="92"/>
    <col min="5377" max="5377" width="2.83203125" style="92" customWidth="1"/>
    <col min="5378" max="5378" width="19.1640625" style="92" customWidth="1"/>
    <col min="5379" max="5379" width="38" style="92" customWidth="1"/>
    <col min="5380" max="5380" width="24.6640625" style="92" customWidth="1"/>
    <col min="5381" max="5381" width="18.6640625" style="92" customWidth="1"/>
    <col min="5382" max="5632" width="9.33203125" style="92"/>
    <col min="5633" max="5633" width="2.83203125" style="92" customWidth="1"/>
    <col min="5634" max="5634" width="19.1640625" style="92" customWidth="1"/>
    <col min="5635" max="5635" width="38" style="92" customWidth="1"/>
    <col min="5636" max="5636" width="24.6640625" style="92" customWidth="1"/>
    <col min="5637" max="5637" width="18.6640625" style="92" customWidth="1"/>
    <col min="5638" max="5888" width="9.33203125" style="92"/>
    <col min="5889" max="5889" width="2.83203125" style="92" customWidth="1"/>
    <col min="5890" max="5890" width="19.1640625" style="92" customWidth="1"/>
    <col min="5891" max="5891" width="38" style="92" customWidth="1"/>
    <col min="5892" max="5892" width="24.6640625" style="92" customWidth="1"/>
    <col min="5893" max="5893" width="18.6640625" style="92" customWidth="1"/>
    <col min="5894" max="6144" width="9.33203125" style="92"/>
    <col min="6145" max="6145" width="2.83203125" style="92" customWidth="1"/>
    <col min="6146" max="6146" width="19.1640625" style="92" customWidth="1"/>
    <col min="6147" max="6147" width="38" style="92" customWidth="1"/>
    <col min="6148" max="6148" width="24.6640625" style="92" customWidth="1"/>
    <col min="6149" max="6149" width="18.6640625" style="92" customWidth="1"/>
    <col min="6150" max="6400" width="9.33203125" style="92"/>
    <col min="6401" max="6401" width="2.83203125" style="92" customWidth="1"/>
    <col min="6402" max="6402" width="19.1640625" style="92" customWidth="1"/>
    <col min="6403" max="6403" width="38" style="92" customWidth="1"/>
    <col min="6404" max="6404" width="24.6640625" style="92" customWidth="1"/>
    <col min="6405" max="6405" width="18.6640625" style="92" customWidth="1"/>
    <col min="6406" max="6656" width="9.33203125" style="92"/>
    <col min="6657" max="6657" width="2.83203125" style="92" customWidth="1"/>
    <col min="6658" max="6658" width="19.1640625" style="92" customWidth="1"/>
    <col min="6659" max="6659" width="38" style="92" customWidth="1"/>
    <col min="6660" max="6660" width="24.6640625" style="92" customWidth="1"/>
    <col min="6661" max="6661" width="18.6640625" style="92" customWidth="1"/>
    <col min="6662" max="6912" width="9.33203125" style="92"/>
    <col min="6913" max="6913" width="2.83203125" style="92" customWidth="1"/>
    <col min="6914" max="6914" width="19.1640625" style="92" customWidth="1"/>
    <col min="6915" max="6915" width="38" style="92" customWidth="1"/>
    <col min="6916" max="6916" width="24.6640625" style="92" customWidth="1"/>
    <col min="6917" max="6917" width="18.6640625" style="92" customWidth="1"/>
    <col min="6918" max="7168" width="9.33203125" style="92"/>
    <col min="7169" max="7169" width="2.83203125" style="92" customWidth="1"/>
    <col min="7170" max="7170" width="19.1640625" style="92" customWidth="1"/>
    <col min="7171" max="7171" width="38" style="92" customWidth="1"/>
    <col min="7172" max="7172" width="24.6640625" style="92" customWidth="1"/>
    <col min="7173" max="7173" width="18.6640625" style="92" customWidth="1"/>
    <col min="7174" max="7424" width="9.33203125" style="92"/>
    <col min="7425" max="7425" width="2.83203125" style="92" customWidth="1"/>
    <col min="7426" max="7426" width="19.1640625" style="92" customWidth="1"/>
    <col min="7427" max="7427" width="38" style="92" customWidth="1"/>
    <col min="7428" max="7428" width="24.6640625" style="92" customWidth="1"/>
    <col min="7429" max="7429" width="18.6640625" style="92" customWidth="1"/>
    <col min="7430" max="7680" width="9.33203125" style="92"/>
    <col min="7681" max="7681" width="2.83203125" style="92" customWidth="1"/>
    <col min="7682" max="7682" width="19.1640625" style="92" customWidth="1"/>
    <col min="7683" max="7683" width="38" style="92" customWidth="1"/>
    <col min="7684" max="7684" width="24.6640625" style="92" customWidth="1"/>
    <col min="7685" max="7685" width="18.6640625" style="92" customWidth="1"/>
    <col min="7686" max="7936" width="9.33203125" style="92"/>
    <col min="7937" max="7937" width="2.83203125" style="92" customWidth="1"/>
    <col min="7938" max="7938" width="19.1640625" style="92" customWidth="1"/>
    <col min="7939" max="7939" width="38" style="92" customWidth="1"/>
    <col min="7940" max="7940" width="24.6640625" style="92" customWidth="1"/>
    <col min="7941" max="7941" width="18.6640625" style="92" customWidth="1"/>
    <col min="7942" max="8192" width="9.33203125" style="92"/>
    <col min="8193" max="8193" width="2.83203125" style="92" customWidth="1"/>
    <col min="8194" max="8194" width="19.1640625" style="92" customWidth="1"/>
    <col min="8195" max="8195" width="38" style="92" customWidth="1"/>
    <col min="8196" max="8196" width="24.6640625" style="92" customWidth="1"/>
    <col min="8197" max="8197" width="18.6640625" style="92" customWidth="1"/>
    <col min="8198" max="8448" width="9.33203125" style="92"/>
    <col min="8449" max="8449" width="2.83203125" style="92" customWidth="1"/>
    <col min="8450" max="8450" width="19.1640625" style="92" customWidth="1"/>
    <col min="8451" max="8451" width="38" style="92" customWidth="1"/>
    <col min="8452" max="8452" width="24.6640625" style="92" customWidth="1"/>
    <col min="8453" max="8453" width="18.6640625" style="92" customWidth="1"/>
    <col min="8454" max="8704" width="9.33203125" style="92"/>
    <col min="8705" max="8705" width="2.83203125" style="92" customWidth="1"/>
    <col min="8706" max="8706" width="19.1640625" style="92" customWidth="1"/>
    <col min="8707" max="8707" width="38" style="92" customWidth="1"/>
    <col min="8708" max="8708" width="24.6640625" style="92" customWidth="1"/>
    <col min="8709" max="8709" width="18.6640625" style="92" customWidth="1"/>
    <col min="8710" max="8960" width="9.33203125" style="92"/>
    <col min="8961" max="8961" width="2.83203125" style="92" customWidth="1"/>
    <col min="8962" max="8962" width="19.1640625" style="92" customWidth="1"/>
    <col min="8963" max="8963" width="38" style="92" customWidth="1"/>
    <col min="8964" max="8964" width="24.6640625" style="92" customWidth="1"/>
    <col min="8965" max="8965" width="18.6640625" style="92" customWidth="1"/>
    <col min="8966" max="9216" width="9.33203125" style="92"/>
    <col min="9217" max="9217" width="2.83203125" style="92" customWidth="1"/>
    <col min="9218" max="9218" width="19.1640625" style="92" customWidth="1"/>
    <col min="9219" max="9219" width="38" style="92" customWidth="1"/>
    <col min="9220" max="9220" width="24.6640625" style="92" customWidth="1"/>
    <col min="9221" max="9221" width="18.6640625" style="92" customWidth="1"/>
    <col min="9222" max="9472" width="9.33203125" style="92"/>
    <col min="9473" max="9473" width="2.83203125" style="92" customWidth="1"/>
    <col min="9474" max="9474" width="19.1640625" style="92" customWidth="1"/>
    <col min="9475" max="9475" width="38" style="92" customWidth="1"/>
    <col min="9476" max="9476" width="24.6640625" style="92" customWidth="1"/>
    <col min="9477" max="9477" width="18.6640625" style="92" customWidth="1"/>
    <col min="9478" max="9728" width="9.33203125" style="92"/>
    <col min="9729" max="9729" width="2.83203125" style="92" customWidth="1"/>
    <col min="9730" max="9730" width="19.1640625" style="92" customWidth="1"/>
    <col min="9731" max="9731" width="38" style="92" customWidth="1"/>
    <col min="9732" max="9732" width="24.6640625" style="92" customWidth="1"/>
    <col min="9733" max="9733" width="18.6640625" style="92" customWidth="1"/>
    <col min="9734" max="9984" width="9.33203125" style="92"/>
    <col min="9985" max="9985" width="2.83203125" style="92" customWidth="1"/>
    <col min="9986" max="9986" width="19.1640625" style="92" customWidth="1"/>
    <col min="9987" max="9987" width="38" style="92" customWidth="1"/>
    <col min="9988" max="9988" width="24.6640625" style="92" customWidth="1"/>
    <col min="9989" max="9989" width="18.6640625" style="92" customWidth="1"/>
    <col min="9990" max="10240" width="9.33203125" style="92"/>
    <col min="10241" max="10241" width="2.83203125" style="92" customWidth="1"/>
    <col min="10242" max="10242" width="19.1640625" style="92" customWidth="1"/>
    <col min="10243" max="10243" width="38" style="92" customWidth="1"/>
    <col min="10244" max="10244" width="24.6640625" style="92" customWidth="1"/>
    <col min="10245" max="10245" width="18.6640625" style="92" customWidth="1"/>
    <col min="10246" max="10496" width="9.33203125" style="92"/>
    <col min="10497" max="10497" width="2.83203125" style="92" customWidth="1"/>
    <col min="10498" max="10498" width="19.1640625" style="92" customWidth="1"/>
    <col min="10499" max="10499" width="38" style="92" customWidth="1"/>
    <col min="10500" max="10500" width="24.6640625" style="92" customWidth="1"/>
    <col min="10501" max="10501" width="18.6640625" style="92" customWidth="1"/>
    <col min="10502" max="10752" width="9.33203125" style="92"/>
    <col min="10753" max="10753" width="2.83203125" style="92" customWidth="1"/>
    <col min="10754" max="10754" width="19.1640625" style="92" customWidth="1"/>
    <col min="10755" max="10755" width="38" style="92" customWidth="1"/>
    <col min="10756" max="10756" width="24.6640625" style="92" customWidth="1"/>
    <col min="10757" max="10757" width="18.6640625" style="92" customWidth="1"/>
    <col min="10758" max="11008" width="9.33203125" style="92"/>
    <col min="11009" max="11009" width="2.83203125" style="92" customWidth="1"/>
    <col min="11010" max="11010" width="19.1640625" style="92" customWidth="1"/>
    <col min="11011" max="11011" width="38" style="92" customWidth="1"/>
    <col min="11012" max="11012" width="24.6640625" style="92" customWidth="1"/>
    <col min="11013" max="11013" width="18.6640625" style="92" customWidth="1"/>
    <col min="11014" max="11264" width="9.33203125" style="92"/>
    <col min="11265" max="11265" width="2.83203125" style="92" customWidth="1"/>
    <col min="11266" max="11266" width="19.1640625" style="92" customWidth="1"/>
    <col min="11267" max="11267" width="38" style="92" customWidth="1"/>
    <col min="11268" max="11268" width="24.6640625" style="92" customWidth="1"/>
    <col min="11269" max="11269" width="18.6640625" style="92" customWidth="1"/>
    <col min="11270" max="11520" width="9.33203125" style="92"/>
    <col min="11521" max="11521" width="2.83203125" style="92" customWidth="1"/>
    <col min="11522" max="11522" width="19.1640625" style="92" customWidth="1"/>
    <col min="11523" max="11523" width="38" style="92" customWidth="1"/>
    <col min="11524" max="11524" width="24.6640625" style="92" customWidth="1"/>
    <col min="11525" max="11525" width="18.6640625" style="92" customWidth="1"/>
    <col min="11526" max="11776" width="9.33203125" style="92"/>
    <col min="11777" max="11777" width="2.83203125" style="92" customWidth="1"/>
    <col min="11778" max="11778" width="19.1640625" style="92" customWidth="1"/>
    <col min="11779" max="11779" width="38" style="92" customWidth="1"/>
    <col min="11780" max="11780" width="24.6640625" style="92" customWidth="1"/>
    <col min="11781" max="11781" width="18.6640625" style="92" customWidth="1"/>
    <col min="11782" max="12032" width="9.33203125" style="92"/>
    <col min="12033" max="12033" width="2.83203125" style="92" customWidth="1"/>
    <col min="12034" max="12034" width="19.1640625" style="92" customWidth="1"/>
    <col min="12035" max="12035" width="38" style="92" customWidth="1"/>
    <col min="12036" max="12036" width="24.6640625" style="92" customWidth="1"/>
    <col min="12037" max="12037" width="18.6640625" style="92" customWidth="1"/>
    <col min="12038" max="12288" width="9.33203125" style="92"/>
    <col min="12289" max="12289" width="2.83203125" style="92" customWidth="1"/>
    <col min="12290" max="12290" width="19.1640625" style="92" customWidth="1"/>
    <col min="12291" max="12291" width="38" style="92" customWidth="1"/>
    <col min="12292" max="12292" width="24.6640625" style="92" customWidth="1"/>
    <col min="12293" max="12293" width="18.6640625" style="92" customWidth="1"/>
    <col min="12294" max="12544" width="9.33203125" style="92"/>
    <col min="12545" max="12545" width="2.83203125" style="92" customWidth="1"/>
    <col min="12546" max="12546" width="19.1640625" style="92" customWidth="1"/>
    <col min="12547" max="12547" width="38" style="92" customWidth="1"/>
    <col min="12548" max="12548" width="24.6640625" style="92" customWidth="1"/>
    <col min="12549" max="12549" width="18.6640625" style="92" customWidth="1"/>
    <col min="12550" max="12800" width="9.33203125" style="92"/>
    <col min="12801" max="12801" width="2.83203125" style="92" customWidth="1"/>
    <col min="12802" max="12802" width="19.1640625" style="92" customWidth="1"/>
    <col min="12803" max="12803" width="38" style="92" customWidth="1"/>
    <col min="12804" max="12804" width="24.6640625" style="92" customWidth="1"/>
    <col min="12805" max="12805" width="18.6640625" style="92" customWidth="1"/>
    <col min="12806" max="13056" width="9.33203125" style="92"/>
    <col min="13057" max="13057" width="2.83203125" style="92" customWidth="1"/>
    <col min="13058" max="13058" width="19.1640625" style="92" customWidth="1"/>
    <col min="13059" max="13059" width="38" style="92" customWidth="1"/>
    <col min="13060" max="13060" width="24.6640625" style="92" customWidth="1"/>
    <col min="13061" max="13061" width="18.6640625" style="92" customWidth="1"/>
    <col min="13062" max="13312" width="9.33203125" style="92"/>
    <col min="13313" max="13313" width="2.83203125" style="92" customWidth="1"/>
    <col min="13314" max="13314" width="19.1640625" style="92" customWidth="1"/>
    <col min="13315" max="13315" width="38" style="92" customWidth="1"/>
    <col min="13316" max="13316" width="24.6640625" style="92" customWidth="1"/>
    <col min="13317" max="13317" width="18.6640625" style="92" customWidth="1"/>
    <col min="13318" max="13568" width="9.33203125" style="92"/>
    <col min="13569" max="13569" width="2.83203125" style="92" customWidth="1"/>
    <col min="13570" max="13570" width="19.1640625" style="92" customWidth="1"/>
    <col min="13571" max="13571" width="38" style="92" customWidth="1"/>
    <col min="13572" max="13572" width="24.6640625" style="92" customWidth="1"/>
    <col min="13573" max="13573" width="18.6640625" style="92" customWidth="1"/>
    <col min="13574" max="13824" width="9.33203125" style="92"/>
    <col min="13825" max="13825" width="2.83203125" style="92" customWidth="1"/>
    <col min="13826" max="13826" width="19.1640625" style="92" customWidth="1"/>
    <col min="13827" max="13827" width="38" style="92" customWidth="1"/>
    <col min="13828" max="13828" width="24.6640625" style="92" customWidth="1"/>
    <col min="13829" max="13829" width="18.6640625" style="92" customWidth="1"/>
    <col min="13830" max="14080" width="9.33203125" style="92"/>
    <col min="14081" max="14081" width="2.83203125" style="92" customWidth="1"/>
    <col min="14082" max="14082" width="19.1640625" style="92" customWidth="1"/>
    <col min="14083" max="14083" width="38" style="92" customWidth="1"/>
    <col min="14084" max="14084" width="24.6640625" style="92" customWidth="1"/>
    <col min="14085" max="14085" width="18.6640625" style="92" customWidth="1"/>
    <col min="14086" max="14336" width="9.33203125" style="92"/>
    <col min="14337" max="14337" width="2.83203125" style="92" customWidth="1"/>
    <col min="14338" max="14338" width="19.1640625" style="92" customWidth="1"/>
    <col min="14339" max="14339" width="38" style="92" customWidth="1"/>
    <col min="14340" max="14340" width="24.6640625" style="92" customWidth="1"/>
    <col min="14341" max="14341" width="18.6640625" style="92" customWidth="1"/>
    <col min="14342" max="14592" width="9.33203125" style="92"/>
    <col min="14593" max="14593" width="2.83203125" style="92" customWidth="1"/>
    <col min="14594" max="14594" width="19.1640625" style="92" customWidth="1"/>
    <col min="14595" max="14595" width="38" style="92" customWidth="1"/>
    <col min="14596" max="14596" width="24.6640625" style="92" customWidth="1"/>
    <col min="14597" max="14597" width="18.6640625" style="92" customWidth="1"/>
    <col min="14598" max="14848" width="9.33203125" style="92"/>
    <col min="14849" max="14849" width="2.83203125" style="92" customWidth="1"/>
    <col min="14850" max="14850" width="19.1640625" style="92" customWidth="1"/>
    <col min="14851" max="14851" width="38" style="92" customWidth="1"/>
    <col min="14852" max="14852" width="24.6640625" style="92" customWidth="1"/>
    <col min="14853" max="14853" width="18.6640625" style="92" customWidth="1"/>
    <col min="14854" max="15104" width="9.33203125" style="92"/>
    <col min="15105" max="15105" width="2.83203125" style="92" customWidth="1"/>
    <col min="15106" max="15106" width="19.1640625" style="92" customWidth="1"/>
    <col min="15107" max="15107" width="38" style="92" customWidth="1"/>
    <col min="15108" max="15108" width="24.6640625" style="92" customWidth="1"/>
    <col min="15109" max="15109" width="18.6640625" style="92" customWidth="1"/>
    <col min="15110" max="15360" width="9.33203125" style="92"/>
    <col min="15361" max="15361" width="2.83203125" style="92" customWidth="1"/>
    <col min="15362" max="15362" width="19.1640625" style="92" customWidth="1"/>
    <col min="15363" max="15363" width="38" style="92" customWidth="1"/>
    <col min="15364" max="15364" width="24.6640625" style="92" customWidth="1"/>
    <col min="15365" max="15365" width="18.6640625" style="92" customWidth="1"/>
    <col min="15366" max="15616" width="9.33203125" style="92"/>
    <col min="15617" max="15617" width="2.83203125" style="92" customWidth="1"/>
    <col min="15618" max="15618" width="19.1640625" style="92" customWidth="1"/>
    <col min="15619" max="15619" width="38" style="92" customWidth="1"/>
    <col min="15620" max="15620" width="24.6640625" style="92" customWidth="1"/>
    <col min="15621" max="15621" width="18.6640625" style="92" customWidth="1"/>
    <col min="15622" max="15872" width="9.33203125" style="92"/>
    <col min="15873" max="15873" width="2.83203125" style="92" customWidth="1"/>
    <col min="15874" max="15874" width="19.1640625" style="92" customWidth="1"/>
    <col min="15875" max="15875" width="38" style="92" customWidth="1"/>
    <col min="15876" max="15876" width="24.6640625" style="92" customWidth="1"/>
    <col min="15877" max="15877" width="18.6640625" style="92" customWidth="1"/>
    <col min="15878" max="16128" width="9.33203125" style="92"/>
    <col min="16129" max="16129" width="2.83203125" style="92" customWidth="1"/>
    <col min="16130" max="16130" width="19.1640625" style="92" customWidth="1"/>
    <col min="16131" max="16131" width="38" style="92" customWidth="1"/>
    <col min="16132" max="16132" width="24.6640625" style="92" customWidth="1"/>
    <col min="16133" max="16133" width="18.6640625" style="92" customWidth="1"/>
    <col min="16134" max="16384" width="9.33203125" style="92"/>
  </cols>
  <sheetData>
    <row r="1" spans="1:5" s="271" customFormat="1" ht="22.15" customHeight="1" thickBot="1">
      <c r="A1" s="2141" t="s">
        <v>642</v>
      </c>
      <c r="B1" s="2141"/>
      <c r="C1" s="2141"/>
      <c r="D1" s="2141"/>
      <c r="E1" s="2141"/>
    </row>
    <row r="2" spans="1:5" s="277" customFormat="1" ht="39.75" customHeight="1" thickBot="1">
      <c r="A2" s="2142" t="s">
        <v>510</v>
      </c>
      <c r="B2" s="2143"/>
      <c r="C2" s="365" t="s">
        <v>514</v>
      </c>
      <c r="D2" s="366" t="s">
        <v>515</v>
      </c>
      <c r="E2" s="367" t="s">
        <v>513</v>
      </c>
    </row>
    <row r="3" spans="1:5" s="277" customFormat="1" ht="102" customHeight="1" thickBot="1">
      <c r="A3" s="2144" t="s">
        <v>1418</v>
      </c>
      <c r="B3" s="2145"/>
      <c r="C3" s="968" t="s">
        <v>1419</v>
      </c>
      <c r="D3" s="968" t="s">
        <v>1420</v>
      </c>
      <c r="E3" s="968" t="s">
        <v>2270</v>
      </c>
    </row>
    <row r="4" spans="1:5" s="277" customFormat="1" ht="224.25" customHeight="1" thickBot="1">
      <c r="A4" s="2146" t="s">
        <v>1421</v>
      </c>
      <c r="B4" s="2147"/>
      <c r="C4" s="968" t="s">
        <v>2216</v>
      </c>
      <c r="D4" s="369" t="s">
        <v>1431</v>
      </c>
      <c r="E4" s="968" t="s">
        <v>1430</v>
      </c>
    </row>
    <row r="5" spans="1:5" s="277" customFormat="1" ht="102" customHeight="1" thickBot="1">
      <c r="A5" s="2148" t="s">
        <v>1422</v>
      </c>
      <c r="B5" s="2149"/>
      <c r="C5" s="968" t="s">
        <v>1429</v>
      </c>
      <c r="D5" s="968" t="s">
        <v>1427</v>
      </c>
      <c r="E5" s="968" t="s">
        <v>1428</v>
      </c>
    </row>
    <row r="6" spans="1:5" s="277" customFormat="1" ht="102" customHeight="1" thickBot="1">
      <c r="A6" s="2146" t="s">
        <v>1423</v>
      </c>
      <c r="B6" s="2147"/>
      <c r="C6" s="968" t="s">
        <v>1426</v>
      </c>
      <c r="D6" s="968" t="s">
        <v>1424</v>
      </c>
      <c r="E6" s="968" t="s">
        <v>1425</v>
      </c>
    </row>
    <row r="7" spans="1:5" s="277" customFormat="1" ht="102" customHeight="1" thickBot="1">
      <c r="A7" s="2139"/>
      <c r="B7" s="2140"/>
      <c r="C7" s="369"/>
      <c r="D7" s="369"/>
      <c r="E7" s="369"/>
    </row>
    <row r="8" spans="1:5">
      <c r="A8" s="1091"/>
      <c r="B8" s="1091"/>
    </row>
  </sheetData>
  <mergeCells count="7">
    <mergeCell ref="A7:B7"/>
    <mergeCell ref="A1:E1"/>
    <mergeCell ref="A2:B2"/>
    <mergeCell ref="A3:B3"/>
    <mergeCell ref="A4:B4"/>
    <mergeCell ref="A5:B5"/>
    <mergeCell ref="A6:B6"/>
  </mergeCells>
  <printOptions horizontalCentered="1"/>
  <pageMargins left="0.5" right="0.5" top="0.5" bottom="0.5" header="0.25" footer="0.25"/>
  <pageSetup paperSize="9" scale="99" orientation="portrait" horizontalDpi="180" verticalDpi="18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Q23"/>
  <sheetViews>
    <sheetView showZeros="0" topLeftCell="A4" zoomScaleNormal="100" workbookViewId="0">
      <selection activeCell="F16" sqref="F16:K16"/>
    </sheetView>
  </sheetViews>
  <sheetFormatPr defaultColWidth="11.5" defaultRowHeight="12.75"/>
  <cols>
    <col min="1" max="1" width="3.6640625" style="141" customWidth="1"/>
    <col min="2" max="5" width="6.83203125" style="141" customWidth="1"/>
    <col min="6" max="14" width="5.83203125" style="141" customWidth="1"/>
    <col min="15" max="15" width="6.83203125" style="141" customWidth="1"/>
    <col min="16" max="16" width="7.83203125" style="141" customWidth="1"/>
    <col min="17" max="17" width="8.5" style="141" customWidth="1"/>
    <col min="18" max="256" width="11.5" style="141"/>
    <col min="257" max="257" width="3.6640625" style="141" customWidth="1"/>
    <col min="258" max="261" width="6.83203125" style="141" customWidth="1"/>
    <col min="262" max="270" width="5.83203125" style="141" customWidth="1"/>
    <col min="271" max="271" width="6.83203125" style="141" customWidth="1"/>
    <col min="272" max="272" width="7.83203125" style="141" customWidth="1"/>
    <col min="273" max="273" width="8.5" style="141" customWidth="1"/>
    <col min="274" max="512" width="11.5" style="141"/>
    <col min="513" max="513" width="3.6640625" style="141" customWidth="1"/>
    <col min="514" max="517" width="6.83203125" style="141" customWidth="1"/>
    <col min="518" max="526" width="5.83203125" style="141" customWidth="1"/>
    <col min="527" max="527" width="6.83203125" style="141" customWidth="1"/>
    <col min="528" max="528" width="7.83203125" style="141" customWidth="1"/>
    <col min="529" max="529" width="8.5" style="141" customWidth="1"/>
    <col min="530" max="768" width="11.5" style="141"/>
    <col min="769" max="769" width="3.6640625" style="141" customWidth="1"/>
    <col min="770" max="773" width="6.83203125" style="141" customWidth="1"/>
    <col min="774" max="782" width="5.83203125" style="141" customWidth="1"/>
    <col min="783" max="783" width="6.83203125" style="141" customWidth="1"/>
    <col min="784" max="784" width="7.83203125" style="141" customWidth="1"/>
    <col min="785" max="785" width="8.5" style="141" customWidth="1"/>
    <col min="786" max="1024" width="11.5" style="141"/>
    <col min="1025" max="1025" width="3.6640625" style="141" customWidth="1"/>
    <col min="1026" max="1029" width="6.83203125" style="141" customWidth="1"/>
    <col min="1030" max="1038" width="5.83203125" style="141" customWidth="1"/>
    <col min="1039" max="1039" width="6.83203125" style="141" customWidth="1"/>
    <col min="1040" max="1040" width="7.83203125" style="141" customWidth="1"/>
    <col min="1041" max="1041" width="8.5" style="141" customWidth="1"/>
    <col min="1042" max="1280" width="11.5" style="141"/>
    <col min="1281" max="1281" width="3.6640625" style="141" customWidth="1"/>
    <col min="1282" max="1285" width="6.83203125" style="141" customWidth="1"/>
    <col min="1286" max="1294" width="5.83203125" style="141" customWidth="1"/>
    <col min="1295" max="1295" width="6.83203125" style="141" customWidth="1"/>
    <col min="1296" max="1296" width="7.83203125" style="141" customWidth="1"/>
    <col min="1297" max="1297" width="8.5" style="141" customWidth="1"/>
    <col min="1298" max="1536" width="11.5" style="141"/>
    <col min="1537" max="1537" width="3.6640625" style="141" customWidth="1"/>
    <col min="1538" max="1541" width="6.83203125" style="141" customWidth="1"/>
    <col min="1542" max="1550" width="5.83203125" style="141" customWidth="1"/>
    <col min="1551" max="1551" width="6.83203125" style="141" customWidth="1"/>
    <col min="1552" max="1552" width="7.83203125" style="141" customWidth="1"/>
    <col min="1553" max="1553" width="8.5" style="141" customWidth="1"/>
    <col min="1554" max="1792" width="11.5" style="141"/>
    <col min="1793" max="1793" width="3.6640625" style="141" customWidth="1"/>
    <col min="1794" max="1797" width="6.83203125" style="141" customWidth="1"/>
    <col min="1798" max="1806" width="5.83203125" style="141" customWidth="1"/>
    <col min="1807" max="1807" width="6.83203125" style="141" customWidth="1"/>
    <col min="1808" max="1808" width="7.83203125" style="141" customWidth="1"/>
    <col min="1809" max="1809" width="8.5" style="141" customWidth="1"/>
    <col min="1810" max="2048" width="11.5" style="141"/>
    <col min="2049" max="2049" width="3.6640625" style="141" customWidth="1"/>
    <col min="2050" max="2053" width="6.83203125" style="141" customWidth="1"/>
    <col min="2054" max="2062" width="5.83203125" style="141" customWidth="1"/>
    <col min="2063" max="2063" width="6.83203125" style="141" customWidth="1"/>
    <col min="2064" max="2064" width="7.83203125" style="141" customWidth="1"/>
    <col min="2065" max="2065" width="8.5" style="141" customWidth="1"/>
    <col min="2066" max="2304" width="11.5" style="141"/>
    <col min="2305" max="2305" width="3.6640625" style="141" customWidth="1"/>
    <col min="2306" max="2309" width="6.83203125" style="141" customWidth="1"/>
    <col min="2310" max="2318" width="5.83203125" style="141" customWidth="1"/>
    <col min="2319" max="2319" width="6.83203125" style="141" customWidth="1"/>
    <col min="2320" max="2320" width="7.83203125" style="141" customWidth="1"/>
    <col min="2321" max="2321" width="8.5" style="141" customWidth="1"/>
    <col min="2322" max="2560" width="11.5" style="141"/>
    <col min="2561" max="2561" width="3.6640625" style="141" customWidth="1"/>
    <col min="2562" max="2565" width="6.83203125" style="141" customWidth="1"/>
    <col min="2566" max="2574" width="5.83203125" style="141" customWidth="1"/>
    <col min="2575" max="2575" width="6.83203125" style="141" customWidth="1"/>
    <col min="2576" max="2576" width="7.83203125" style="141" customWidth="1"/>
    <col min="2577" max="2577" width="8.5" style="141" customWidth="1"/>
    <col min="2578" max="2816" width="11.5" style="141"/>
    <col min="2817" max="2817" width="3.6640625" style="141" customWidth="1"/>
    <col min="2818" max="2821" width="6.83203125" style="141" customWidth="1"/>
    <col min="2822" max="2830" width="5.83203125" style="141" customWidth="1"/>
    <col min="2831" max="2831" width="6.83203125" style="141" customWidth="1"/>
    <col min="2832" max="2832" width="7.83203125" style="141" customWidth="1"/>
    <col min="2833" max="2833" width="8.5" style="141" customWidth="1"/>
    <col min="2834" max="3072" width="11.5" style="141"/>
    <col min="3073" max="3073" width="3.6640625" style="141" customWidth="1"/>
    <col min="3074" max="3077" width="6.83203125" style="141" customWidth="1"/>
    <col min="3078" max="3086" width="5.83203125" style="141" customWidth="1"/>
    <col min="3087" max="3087" width="6.83203125" style="141" customWidth="1"/>
    <col min="3088" max="3088" width="7.83203125" style="141" customWidth="1"/>
    <col min="3089" max="3089" width="8.5" style="141" customWidth="1"/>
    <col min="3090" max="3328" width="11.5" style="141"/>
    <col min="3329" max="3329" width="3.6640625" style="141" customWidth="1"/>
    <col min="3330" max="3333" width="6.83203125" style="141" customWidth="1"/>
    <col min="3334" max="3342" width="5.83203125" style="141" customWidth="1"/>
    <col min="3343" max="3343" width="6.83203125" style="141" customWidth="1"/>
    <col min="3344" max="3344" width="7.83203125" style="141" customWidth="1"/>
    <col min="3345" max="3345" width="8.5" style="141" customWidth="1"/>
    <col min="3346" max="3584" width="11.5" style="141"/>
    <col min="3585" max="3585" width="3.6640625" style="141" customWidth="1"/>
    <col min="3586" max="3589" width="6.83203125" style="141" customWidth="1"/>
    <col min="3590" max="3598" width="5.83203125" style="141" customWidth="1"/>
    <col min="3599" max="3599" width="6.83203125" style="141" customWidth="1"/>
    <col min="3600" max="3600" width="7.83203125" style="141" customWidth="1"/>
    <col min="3601" max="3601" width="8.5" style="141" customWidth="1"/>
    <col min="3602" max="3840" width="11.5" style="141"/>
    <col min="3841" max="3841" width="3.6640625" style="141" customWidth="1"/>
    <col min="3842" max="3845" width="6.83203125" style="141" customWidth="1"/>
    <col min="3846" max="3854" width="5.83203125" style="141" customWidth="1"/>
    <col min="3855" max="3855" width="6.83203125" style="141" customWidth="1"/>
    <col min="3856" max="3856" width="7.83203125" style="141" customWidth="1"/>
    <col min="3857" max="3857" width="8.5" style="141" customWidth="1"/>
    <col min="3858" max="4096" width="11.5" style="141"/>
    <col min="4097" max="4097" width="3.6640625" style="141" customWidth="1"/>
    <col min="4098" max="4101" width="6.83203125" style="141" customWidth="1"/>
    <col min="4102" max="4110" width="5.83203125" style="141" customWidth="1"/>
    <col min="4111" max="4111" width="6.83203125" style="141" customWidth="1"/>
    <col min="4112" max="4112" width="7.83203125" style="141" customWidth="1"/>
    <col min="4113" max="4113" width="8.5" style="141" customWidth="1"/>
    <col min="4114" max="4352" width="11.5" style="141"/>
    <col min="4353" max="4353" width="3.6640625" style="141" customWidth="1"/>
    <col min="4354" max="4357" width="6.83203125" style="141" customWidth="1"/>
    <col min="4358" max="4366" width="5.83203125" style="141" customWidth="1"/>
    <col min="4367" max="4367" width="6.83203125" style="141" customWidth="1"/>
    <col min="4368" max="4368" width="7.83203125" style="141" customWidth="1"/>
    <col min="4369" max="4369" width="8.5" style="141" customWidth="1"/>
    <col min="4370" max="4608" width="11.5" style="141"/>
    <col min="4609" max="4609" width="3.6640625" style="141" customWidth="1"/>
    <col min="4610" max="4613" width="6.83203125" style="141" customWidth="1"/>
    <col min="4614" max="4622" width="5.83203125" style="141" customWidth="1"/>
    <col min="4623" max="4623" width="6.83203125" style="141" customWidth="1"/>
    <col min="4624" max="4624" width="7.83203125" style="141" customWidth="1"/>
    <col min="4625" max="4625" width="8.5" style="141" customWidth="1"/>
    <col min="4626" max="4864" width="11.5" style="141"/>
    <col min="4865" max="4865" width="3.6640625" style="141" customWidth="1"/>
    <col min="4866" max="4869" width="6.83203125" style="141" customWidth="1"/>
    <col min="4870" max="4878" width="5.83203125" style="141" customWidth="1"/>
    <col min="4879" max="4879" width="6.83203125" style="141" customWidth="1"/>
    <col min="4880" max="4880" width="7.83203125" style="141" customWidth="1"/>
    <col min="4881" max="4881" width="8.5" style="141" customWidth="1"/>
    <col min="4882" max="5120" width="11.5" style="141"/>
    <col min="5121" max="5121" width="3.6640625" style="141" customWidth="1"/>
    <col min="5122" max="5125" width="6.83203125" style="141" customWidth="1"/>
    <col min="5126" max="5134" width="5.83203125" style="141" customWidth="1"/>
    <col min="5135" max="5135" width="6.83203125" style="141" customWidth="1"/>
    <col min="5136" max="5136" width="7.83203125" style="141" customWidth="1"/>
    <col min="5137" max="5137" width="8.5" style="141" customWidth="1"/>
    <col min="5138" max="5376" width="11.5" style="141"/>
    <col min="5377" max="5377" width="3.6640625" style="141" customWidth="1"/>
    <col min="5378" max="5381" width="6.83203125" style="141" customWidth="1"/>
    <col min="5382" max="5390" width="5.83203125" style="141" customWidth="1"/>
    <col min="5391" max="5391" width="6.83203125" style="141" customWidth="1"/>
    <col min="5392" max="5392" width="7.83203125" style="141" customWidth="1"/>
    <col min="5393" max="5393" width="8.5" style="141" customWidth="1"/>
    <col min="5394" max="5632" width="11.5" style="141"/>
    <col min="5633" max="5633" width="3.6640625" style="141" customWidth="1"/>
    <col min="5634" max="5637" width="6.83203125" style="141" customWidth="1"/>
    <col min="5638" max="5646" width="5.83203125" style="141" customWidth="1"/>
    <col min="5647" max="5647" width="6.83203125" style="141" customWidth="1"/>
    <col min="5648" max="5648" width="7.83203125" style="141" customWidth="1"/>
    <col min="5649" max="5649" width="8.5" style="141" customWidth="1"/>
    <col min="5650" max="5888" width="11.5" style="141"/>
    <col min="5889" max="5889" width="3.6640625" style="141" customWidth="1"/>
    <col min="5890" max="5893" width="6.83203125" style="141" customWidth="1"/>
    <col min="5894" max="5902" width="5.83203125" style="141" customWidth="1"/>
    <col min="5903" max="5903" width="6.83203125" style="141" customWidth="1"/>
    <col min="5904" max="5904" width="7.83203125" style="141" customWidth="1"/>
    <col min="5905" max="5905" width="8.5" style="141" customWidth="1"/>
    <col min="5906" max="6144" width="11.5" style="141"/>
    <col min="6145" max="6145" width="3.6640625" style="141" customWidth="1"/>
    <col min="6146" max="6149" width="6.83203125" style="141" customWidth="1"/>
    <col min="6150" max="6158" width="5.83203125" style="141" customWidth="1"/>
    <col min="6159" max="6159" width="6.83203125" style="141" customWidth="1"/>
    <col min="6160" max="6160" width="7.83203125" style="141" customWidth="1"/>
    <col min="6161" max="6161" width="8.5" style="141" customWidth="1"/>
    <col min="6162" max="6400" width="11.5" style="141"/>
    <col min="6401" max="6401" width="3.6640625" style="141" customWidth="1"/>
    <col min="6402" max="6405" width="6.83203125" style="141" customWidth="1"/>
    <col min="6406" max="6414" width="5.83203125" style="141" customWidth="1"/>
    <col min="6415" max="6415" width="6.83203125" style="141" customWidth="1"/>
    <col min="6416" max="6416" width="7.83203125" style="141" customWidth="1"/>
    <col min="6417" max="6417" width="8.5" style="141" customWidth="1"/>
    <col min="6418" max="6656" width="11.5" style="141"/>
    <col min="6657" max="6657" width="3.6640625" style="141" customWidth="1"/>
    <col min="6658" max="6661" width="6.83203125" style="141" customWidth="1"/>
    <col min="6662" max="6670" width="5.83203125" style="141" customWidth="1"/>
    <col min="6671" max="6671" width="6.83203125" style="141" customWidth="1"/>
    <col min="6672" max="6672" width="7.83203125" style="141" customWidth="1"/>
    <col min="6673" max="6673" width="8.5" style="141" customWidth="1"/>
    <col min="6674" max="6912" width="11.5" style="141"/>
    <col min="6913" max="6913" width="3.6640625" style="141" customWidth="1"/>
    <col min="6914" max="6917" width="6.83203125" style="141" customWidth="1"/>
    <col min="6918" max="6926" width="5.83203125" style="141" customWidth="1"/>
    <col min="6927" max="6927" width="6.83203125" style="141" customWidth="1"/>
    <col min="6928" max="6928" width="7.83203125" style="141" customWidth="1"/>
    <col min="6929" max="6929" width="8.5" style="141" customWidth="1"/>
    <col min="6930" max="7168" width="11.5" style="141"/>
    <col min="7169" max="7169" width="3.6640625" style="141" customWidth="1"/>
    <col min="7170" max="7173" width="6.83203125" style="141" customWidth="1"/>
    <col min="7174" max="7182" width="5.83203125" style="141" customWidth="1"/>
    <col min="7183" max="7183" width="6.83203125" style="141" customWidth="1"/>
    <col min="7184" max="7184" width="7.83203125" style="141" customWidth="1"/>
    <col min="7185" max="7185" width="8.5" style="141" customWidth="1"/>
    <col min="7186" max="7424" width="11.5" style="141"/>
    <col min="7425" max="7425" width="3.6640625" style="141" customWidth="1"/>
    <col min="7426" max="7429" width="6.83203125" style="141" customWidth="1"/>
    <col min="7430" max="7438" width="5.83203125" style="141" customWidth="1"/>
    <col min="7439" max="7439" width="6.83203125" style="141" customWidth="1"/>
    <col min="7440" max="7440" width="7.83203125" style="141" customWidth="1"/>
    <col min="7441" max="7441" width="8.5" style="141" customWidth="1"/>
    <col min="7442" max="7680" width="11.5" style="141"/>
    <col min="7681" max="7681" width="3.6640625" style="141" customWidth="1"/>
    <col min="7682" max="7685" width="6.83203125" style="141" customWidth="1"/>
    <col min="7686" max="7694" width="5.83203125" style="141" customWidth="1"/>
    <col min="7695" max="7695" width="6.83203125" style="141" customWidth="1"/>
    <col min="7696" max="7696" width="7.83203125" style="141" customWidth="1"/>
    <col min="7697" max="7697" width="8.5" style="141" customWidth="1"/>
    <col min="7698" max="7936" width="11.5" style="141"/>
    <col min="7937" max="7937" width="3.6640625" style="141" customWidth="1"/>
    <col min="7938" max="7941" width="6.83203125" style="141" customWidth="1"/>
    <col min="7942" max="7950" width="5.83203125" style="141" customWidth="1"/>
    <col min="7951" max="7951" width="6.83203125" style="141" customWidth="1"/>
    <col min="7952" max="7952" width="7.83203125" style="141" customWidth="1"/>
    <col min="7953" max="7953" width="8.5" style="141" customWidth="1"/>
    <col min="7954" max="8192" width="11.5" style="141"/>
    <col min="8193" max="8193" width="3.6640625" style="141" customWidth="1"/>
    <col min="8194" max="8197" width="6.83203125" style="141" customWidth="1"/>
    <col min="8198" max="8206" width="5.83203125" style="141" customWidth="1"/>
    <col min="8207" max="8207" width="6.83203125" style="141" customWidth="1"/>
    <col min="8208" max="8208" width="7.83203125" style="141" customWidth="1"/>
    <col min="8209" max="8209" width="8.5" style="141" customWidth="1"/>
    <col min="8210" max="8448" width="11.5" style="141"/>
    <col min="8449" max="8449" width="3.6640625" style="141" customWidth="1"/>
    <col min="8450" max="8453" width="6.83203125" style="141" customWidth="1"/>
    <col min="8454" max="8462" width="5.83203125" style="141" customWidth="1"/>
    <col min="8463" max="8463" width="6.83203125" style="141" customWidth="1"/>
    <col min="8464" max="8464" width="7.83203125" style="141" customWidth="1"/>
    <col min="8465" max="8465" width="8.5" style="141" customWidth="1"/>
    <col min="8466" max="8704" width="11.5" style="141"/>
    <col min="8705" max="8705" width="3.6640625" style="141" customWidth="1"/>
    <col min="8706" max="8709" width="6.83203125" style="141" customWidth="1"/>
    <col min="8710" max="8718" width="5.83203125" style="141" customWidth="1"/>
    <col min="8719" max="8719" width="6.83203125" style="141" customWidth="1"/>
    <col min="8720" max="8720" width="7.83203125" style="141" customWidth="1"/>
    <col min="8721" max="8721" width="8.5" style="141" customWidth="1"/>
    <col min="8722" max="8960" width="11.5" style="141"/>
    <col min="8961" max="8961" width="3.6640625" style="141" customWidth="1"/>
    <col min="8962" max="8965" width="6.83203125" style="141" customWidth="1"/>
    <col min="8966" max="8974" width="5.83203125" style="141" customWidth="1"/>
    <col min="8975" max="8975" width="6.83203125" style="141" customWidth="1"/>
    <col min="8976" max="8976" width="7.83203125" style="141" customWidth="1"/>
    <col min="8977" max="8977" width="8.5" style="141" customWidth="1"/>
    <col min="8978" max="9216" width="11.5" style="141"/>
    <col min="9217" max="9217" width="3.6640625" style="141" customWidth="1"/>
    <col min="9218" max="9221" width="6.83203125" style="141" customWidth="1"/>
    <col min="9222" max="9230" width="5.83203125" style="141" customWidth="1"/>
    <col min="9231" max="9231" width="6.83203125" style="141" customWidth="1"/>
    <col min="9232" max="9232" width="7.83203125" style="141" customWidth="1"/>
    <col min="9233" max="9233" width="8.5" style="141" customWidth="1"/>
    <col min="9234" max="9472" width="11.5" style="141"/>
    <col min="9473" max="9473" width="3.6640625" style="141" customWidth="1"/>
    <col min="9474" max="9477" width="6.83203125" style="141" customWidth="1"/>
    <col min="9478" max="9486" width="5.83203125" style="141" customWidth="1"/>
    <col min="9487" max="9487" width="6.83203125" style="141" customWidth="1"/>
    <col min="9488" max="9488" width="7.83203125" style="141" customWidth="1"/>
    <col min="9489" max="9489" width="8.5" style="141" customWidth="1"/>
    <col min="9490" max="9728" width="11.5" style="141"/>
    <col min="9729" max="9729" width="3.6640625" style="141" customWidth="1"/>
    <col min="9730" max="9733" width="6.83203125" style="141" customWidth="1"/>
    <col min="9734" max="9742" width="5.83203125" style="141" customWidth="1"/>
    <col min="9743" max="9743" width="6.83203125" style="141" customWidth="1"/>
    <col min="9744" max="9744" width="7.83203125" style="141" customWidth="1"/>
    <col min="9745" max="9745" width="8.5" style="141" customWidth="1"/>
    <col min="9746" max="9984" width="11.5" style="141"/>
    <col min="9985" max="9985" width="3.6640625" style="141" customWidth="1"/>
    <col min="9986" max="9989" width="6.83203125" style="141" customWidth="1"/>
    <col min="9990" max="9998" width="5.83203125" style="141" customWidth="1"/>
    <col min="9999" max="9999" width="6.83203125" style="141" customWidth="1"/>
    <col min="10000" max="10000" width="7.83203125" style="141" customWidth="1"/>
    <col min="10001" max="10001" width="8.5" style="141" customWidth="1"/>
    <col min="10002" max="10240" width="11.5" style="141"/>
    <col min="10241" max="10241" width="3.6640625" style="141" customWidth="1"/>
    <col min="10242" max="10245" width="6.83203125" style="141" customWidth="1"/>
    <col min="10246" max="10254" width="5.83203125" style="141" customWidth="1"/>
    <col min="10255" max="10255" width="6.83203125" style="141" customWidth="1"/>
    <col min="10256" max="10256" width="7.83203125" style="141" customWidth="1"/>
    <col min="10257" max="10257" width="8.5" style="141" customWidth="1"/>
    <col min="10258" max="10496" width="11.5" style="141"/>
    <col min="10497" max="10497" width="3.6640625" style="141" customWidth="1"/>
    <col min="10498" max="10501" width="6.83203125" style="141" customWidth="1"/>
    <col min="10502" max="10510" width="5.83203125" style="141" customWidth="1"/>
    <col min="10511" max="10511" width="6.83203125" style="141" customWidth="1"/>
    <col min="10512" max="10512" width="7.83203125" style="141" customWidth="1"/>
    <col min="10513" max="10513" width="8.5" style="141" customWidth="1"/>
    <col min="10514" max="10752" width="11.5" style="141"/>
    <col min="10753" max="10753" width="3.6640625" style="141" customWidth="1"/>
    <col min="10754" max="10757" width="6.83203125" style="141" customWidth="1"/>
    <col min="10758" max="10766" width="5.83203125" style="141" customWidth="1"/>
    <col min="10767" max="10767" width="6.83203125" style="141" customWidth="1"/>
    <col min="10768" max="10768" width="7.83203125" style="141" customWidth="1"/>
    <col min="10769" max="10769" width="8.5" style="141" customWidth="1"/>
    <col min="10770" max="11008" width="11.5" style="141"/>
    <col min="11009" max="11009" width="3.6640625" style="141" customWidth="1"/>
    <col min="11010" max="11013" width="6.83203125" style="141" customWidth="1"/>
    <col min="11014" max="11022" width="5.83203125" style="141" customWidth="1"/>
    <col min="11023" max="11023" width="6.83203125" style="141" customWidth="1"/>
    <col min="11024" max="11024" width="7.83203125" style="141" customWidth="1"/>
    <col min="11025" max="11025" width="8.5" style="141" customWidth="1"/>
    <col min="11026" max="11264" width="11.5" style="141"/>
    <col min="11265" max="11265" width="3.6640625" style="141" customWidth="1"/>
    <col min="11266" max="11269" width="6.83203125" style="141" customWidth="1"/>
    <col min="11270" max="11278" width="5.83203125" style="141" customWidth="1"/>
    <col min="11279" max="11279" width="6.83203125" style="141" customWidth="1"/>
    <col min="11280" max="11280" width="7.83203125" style="141" customWidth="1"/>
    <col min="11281" max="11281" width="8.5" style="141" customWidth="1"/>
    <col min="11282" max="11520" width="11.5" style="141"/>
    <col min="11521" max="11521" width="3.6640625" style="141" customWidth="1"/>
    <col min="11522" max="11525" width="6.83203125" style="141" customWidth="1"/>
    <col min="11526" max="11534" width="5.83203125" style="141" customWidth="1"/>
    <col min="11535" max="11535" width="6.83203125" style="141" customWidth="1"/>
    <col min="11536" max="11536" width="7.83203125" style="141" customWidth="1"/>
    <col min="11537" max="11537" width="8.5" style="141" customWidth="1"/>
    <col min="11538" max="11776" width="11.5" style="141"/>
    <col min="11777" max="11777" width="3.6640625" style="141" customWidth="1"/>
    <col min="11778" max="11781" width="6.83203125" style="141" customWidth="1"/>
    <col min="11782" max="11790" width="5.83203125" style="141" customWidth="1"/>
    <col min="11791" max="11791" width="6.83203125" style="141" customWidth="1"/>
    <col min="11792" max="11792" width="7.83203125" style="141" customWidth="1"/>
    <col min="11793" max="11793" width="8.5" style="141" customWidth="1"/>
    <col min="11794" max="12032" width="11.5" style="141"/>
    <col min="12033" max="12033" width="3.6640625" style="141" customWidth="1"/>
    <col min="12034" max="12037" width="6.83203125" style="141" customWidth="1"/>
    <col min="12038" max="12046" width="5.83203125" style="141" customWidth="1"/>
    <col min="12047" max="12047" width="6.83203125" style="141" customWidth="1"/>
    <col min="12048" max="12048" width="7.83203125" style="141" customWidth="1"/>
    <col min="12049" max="12049" width="8.5" style="141" customWidth="1"/>
    <col min="12050" max="12288" width="11.5" style="141"/>
    <col min="12289" max="12289" width="3.6640625" style="141" customWidth="1"/>
    <col min="12290" max="12293" width="6.83203125" style="141" customWidth="1"/>
    <col min="12294" max="12302" width="5.83203125" style="141" customWidth="1"/>
    <col min="12303" max="12303" width="6.83203125" style="141" customWidth="1"/>
    <col min="12304" max="12304" width="7.83203125" style="141" customWidth="1"/>
    <col min="12305" max="12305" width="8.5" style="141" customWidth="1"/>
    <col min="12306" max="12544" width="11.5" style="141"/>
    <col min="12545" max="12545" width="3.6640625" style="141" customWidth="1"/>
    <col min="12546" max="12549" width="6.83203125" style="141" customWidth="1"/>
    <col min="12550" max="12558" width="5.83203125" style="141" customWidth="1"/>
    <col min="12559" max="12559" width="6.83203125" style="141" customWidth="1"/>
    <col min="12560" max="12560" width="7.83203125" style="141" customWidth="1"/>
    <col min="12561" max="12561" width="8.5" style="141" customWidth="1"/>
    <col min="12562" max="12800" width="11.5" style="141"/>
    <col min="12801" max="12801" width="3.6640625" style="141" customWidth="1"/>
    <col min="12802" max="12805" width="6.83203125" style="141" customWidth="1"/>
    <col min="12806" max="12814" width="5.83203125" style="141" customWidth="1"/>
    <col min="12815" max="12815" width="6.83203125" style="141" customWidth="1"/>
    <col min="12816" max="12816" width="7.83203125" style="141" customWidth="1"/>
    <col min="12817" max="12817" width="8.5" style="141" customWidth="1"/>
    <col min="12818" max="13056" width="11.5" style="141"/>
    <col min="13057" max="13057" width="3.6640625" style="141" customWidth="1"/>
    <col min="13058" max="13061" width="6.83203125" style="141" customWidth="1"/>
    <col min="13062" max="13070" width="5.83203125" style="141" customWidth="1"/>
    <col min="13071" max="13071" width="6.83203125" style="141" customWidth="1"/>
    <col min="13072" max="13072" width="7.83203125" style="141" customWidth="1"/>
    <col min="13073" max="13073" width="8.5" style="141" customWidth="1"/>
    <col min="13074" max="13312" width="11.5" style="141"/>
    <col min="13313" max="13313" width="3.6640625" style="141" customWidth="1"/>
    <col min="13314" max="13317" width="6.83203125" style="141" customWidth="1"/>
    <col min="13318" max="13326" width="5.83203125" style="141" customWidth="1"/>
    <col min="13327" max="13327" width="6.83203125" style="141" customWidth="1"/>
    <col min="13328" max="13328" width="7.83203125" style="141" customWidth="1"/>
    <col min="13329" max="13329" width="8.5" style="141" customWidth="1"/>
    <col min="13330" max="13568" width="11.5" style="141"/>
    <col min="13569" max="13569" width="3.6640625" style="141" customWidth="1"/>
    <col min="13570" max="13573" width="6.83203125" style="141" customWidth="1"/>
    <col min="13574" max="13582" width="5.83203125" style="141" customWidth="1"/>
    <col min="13583" max="13583" width="6.83203125" style="141" customWidth="1"/>
    <col min="13584" max="13584" width="7.83203125" style="141" customWidth="1"/>
    <col min="13585" max="13585" width="8.5" style="141" customWidth="1"/>
    <col min="13586" max="13824" width="11.5" style="141"/>
    <col min="13825" max="13825" width="3.6640625" style="141" customWidth="1"/>
    <col min="13826" max="13829" width="6.83203125" style="141" customWidth="1"/>
    <col min="13830" max="13838" width="5.83203125" style="141" customWidth="1"/>
    <col min="13839" max="13839" width="6.83203125" style="141" customWidth="1"/>
    <col min="13840" max="13840" width="7.83203125" style="141" customWidth="1"/>
    <col min="13841" max="13841" width="8.5" style="141" customWidth="1"/>
    <col min="13842" max="14080" width="11.5" style="141"/>
    <col min="14081" max="14081" width="3.6640625" style="141" customWidth="1"/>
    <col min="14082" max="14085" width="6.83203125" style="141" customWidth="1"/>
    <col min="14086" max="14094" width="5.83203125" style="141" customWidth="1"/>
    <col min="14095" max="14095" width="6.83203125" style="141" customWidth="1"/>
    <col min="14096" max="14096" width="7.83203125" style="141" customWidth="1"/>
    <col min="14097" max="14097" width="8.5" style="141" customWidth="1"/>
    <col min="14098" max="14336" width="11.5" style="141"/>
    <col min="14337" max="14337" width="3.6640625" style="141" customWidth="1"/>
    <col min="14338" max="14341" width="6.83203125" style="141" customWidth="1"/>
    <col min="14342" max="14350" width="5.83203125" style="141" customWidth="1"/>
    <col min="14351" max="14351" width="6.83203125" style="141" customWidth="1"/>
    <col min="14352" max="14352" width="7.83203125" style="141" customWidth="1"/>
    <col min="14353" max="14353" width="8.5" style="141" customWidth="1"/>
    <col min="14354" max="14592" width="11.5" style="141"/>
    <col min="14593" max="14593" width="3.6640625" style="141" customWidth="1"/>
    <col min="14594" max="14597" width="6.83203125" style="141" customWidth="1"/>
    <col min="14598" max="14606" width="5.83203125" style="141" customWidth="1"/>
    <col min="14607" max="14607" width="6.83203125" style="141" customWidth="1"/>
    <col min="14608" max="14608" width="7.83203125" style="141" customWidth="1"/>
    <col min="14609" max="14609" width="8.5" style="141" customWidth="1"/>
    <col min="14610" max="14848" width="11.5" style="141"/>
    <col min="14849" max="14849" width="3.6640625" style="141" customWidth="1"/>
    <col min="14850" max="14853" width="6.83203125" style="141" customWidth="1"/>
    <col min="14854" max="14862" width="5.83203125" style="141" customWidth="1"/>
    <col min="14863" max="14863" width="6.83203125" style="141" customWidth="1"/>
    <col min="14864" max="14864" width="7.83203125" style="141" customWidth="1"/>
    <col min="14865" max="14865" width="8.5" style="141" customWidth="1"/>
    <col min="14866" max="15104" width="11.5" style="141"/>
    <col min="15105" max="15105" width="3.6640625" style="141" customWidth="1"/>
    <col min="15106" max="15109" width="6.83203125" style="141" customWidth="1"/>
    <col min="15110" max="15118" width="5.83203125" style="141" customWidth="1"/>
    <col min="15119" max="15119" width="6.83203125" style="141" customWidth="1"/>
    <col min="15120" max="15120" width="7.83203125" style="141" customWidth="1"/>
    <col min="15121" max="15121" width="8.5" style="141" customWidth="1"/>
    <col min="15122" max="15360" width="11.5" style="141"/>
    <col min="15361" max="15361" width="3.6640625" style="141" customWidth="1"/>
    <col min="15362" max="15365" width="6.83203125" style="141" customWidth="1"/>
    <col min="15366" max="15374" width="5.83203125" style="141" customWidth="1"/>
    <col min="15375" max="15375" width="6.83203125" style="141" customWidth="1"/>
    <col min="15376" max="15376" width="7.83203125" style="141" customWidth="1"/>
    <col min="15377" max="15377" width="8.5" style="141" customWidth="1"/>
    <col min="15378" max="15616" width="11.5" style="141"/>
    <col min="15617" max="15617" width="3.6640625" style="141" customWidth="1"/>
    <col min="15618" max="15621" width="6.83203125" style="141" customWidth="1"/>
    <col min="15622" max="15630" width="5.83203125" style="141" customWidth="1"/>
    <col min="15631" max="15631" width="6.83203125" style="141" customWidth="1"/>
    <col min="15632" max="15632" width="7.83203125" style="141" customWidth="1"/>
    <col min="15633" max="15633" width="8.5" style="141" customWidth="1"/>
    <col min="15634" max="15872" width="11.5" style="141"/>
    <col min="15873" max="15873" width="3.6640625" style="141" customWidth="1"/>
    <col min="15874" max="15877" width="6.83203125" style="141" customWidth="1"/>
    <col min="15878" max="15886" width="5.83203125" style="141" customWidth="1"/>
    <col min="15887" max="15887" width="6.83203125" style="141" customWidth="1"/>
    <col min="15888" max="15888" width="7.83203125" style="141" customWidth="1"/>
    <col min="15889" max="15889" width="8.5" style="141" customWidth="1"/>
    <col min="15890" max="16128" width="11.5" style="141"/>
    <col min="16129" max="16129" width="3.6640625" style="141" customWidth="1"/>
    <col min="16130" max="16133" width="6.83203125" style="141" customWidth="1"/>
    <col min="16134" max="16142" width="5.83203125" style="141" customWidth="1"/>
    <col min="16143" max="16143" width="6.83203125" style="141" customWidth="1"/>
    <col min="16144" max="16144" width="7.83203125" style="141" customWidth="1"/>
    <col min="16145" max="16145" width="8.5" style="141" customWidth="1"/>
    <col min="16146" max="16384" width="11.5" style="141"/>
  </cols>
  <sheetData>
    <row r="1" spans="1:17" s="107" customFormat="1" ht="20.100000000000001" customHeight="1">
      <c r="A1" s="1237" t="s">
        <v>137</v>
      </c>
      <c r="B1" s="1237"/>
      <c r="C1" s="1237"/>
      <c r="D1" s="1237"/>
      <c r="E1" s="1237"/>
      <c r="F1" s="1237"/>
      <c r="G1" s="1237"/>
      <c r="H1" s="1237"/>
      <c r="I1" s="1237"/>
      <c r="J1" s="1237"/>
      <c r="K1" s="1237"/>
      <c r="L1" s="1237"/>
      <c r="M1" s="1237"/>
      <c r="N1" s="1237"/>
      <c r="O1" s="1237"/>
      <c r="P1" s="1237"/>
      <c r="Q1" s="1237"/>
    </row>
    <row r="2" spans="1:17" s="112" customFormat="1" ht="69.95" customHeight="1">
      <c r="A2" s="1238" t="s">
        <v>138</v>
      </c>
      <c r="B2" s="1238"/>
      <c r="C2" s="1238"/>
      <c r="D2" s="1238"/>
      <c r="E2" s="1238"/>
      <c r="F2" s="108" t="s">
        <v>139</v>
      </c>
      <c r="G2" s="108" t="s">
        <v>140</v>
      </c>
      <c r="H2" s="109" t="s">
        <v>104</v>
      </c>
      <c r="I2" s="109" t="s">
        <v>105</v>
      </c>
      <c r="J2" s="109" t="s">
        <v>106</v>
      </c>
      <c r="K2" s="109" t="s">
        <v>107</v>
      </c>
      <c r="L2" s="109" t="s">
        <v>108</v>
      </c>
      <c r="M2" s="109" t="s">
        <v>109</v>
      </c>
      <c r="N2" s="109" t="s">
        <v>110</v>
      </c>
      <c r="O2" s="110" t="s">
        <v>141</v>
      </c>
      <c r="P2" s="111" t="s">
        <v>142</v>
      </c>
      <c r="Q2" s="111" t="s">
        <v>143</v>
      </c>
    </row>
    <row r="3" spans="1:17" s="112" customFormat="1" ht="50.1" customHeight="1">
      <c r="A3" s="113">
        <v>1</v>
      </c>
      <c r="B3" s="1239" t="s">
        <v>144</v>
      </c>
      <c r="C3" s="1239"/>
      <c r="D3" s="1239"/>
      <c r="E3" s="1239"/>
      <c r="F3" s="114">
        <v>8</v>
      </c>
      <c r="G3" s="114"/>
      <c r="H3" s="114">
        <v>1</v>
      </c>
      <c r="I3" s="114">
        <v>3</v>
      </c>
      <c r="J3" s="114">
        <v>1</v>
      </c>
      <c r="K3" s="114"/>
      <c r="L3" s="114">
        <v>7</v>
      </c>
      <c r="M3" s="114"/>
      <c r="N3" s="114"/>
      <c r="O3" s="551">
        <f>SUM(F3:N3)</f>
        <v>20</v>
      </c>
      <c r="P3" s="115"/>
      <c r="Q3" s="550">
        <f>P3/O3</f>
        <v>0</v>
      </c>
    </row>
    <row r="4" spans="1:17" s="112" customFormat="1" ht="50.1" customHeight="1">
      <c r="A4" s="116">
        <v>2</v>
      </c>
      <c r="B4" s="1240" t="s">
        <v>145</v>
      </c>
      <c r="C4" s="1240"/>
      <c r="D4" s="1240"/>
      <c r="E4" s="1240"/>
      <c r="F4" s="117">
        <v>1</v>
      </c>
      <c r="G4" s="117"/>
      <c r="H4" s="117"/>
      <c r="I4" s="117">
        <v>3</v>
      </c>
      <c r="J4" s="117"/>
      <c r="K4" s="117"/>
      <c r="L4" s="117"/>
      <c r="M4" s="117"/>
      <c r="N4" s="117"/>
      <c r="O4" s="551">
        <f>SUM(F4:N4)</f>
        <v>4</v>
      </c>
      <c r="P4" s="118"/>
      <c r="Q4" s="550">
        <f t="shared" ref="Q4:Q8" si="0">P4/O4</f>
        <v>0</v>
      </c>
    </row>
    <row r="5" spans="1:17" s="112" customFormat="1" ht="50.1" customHeight="1">
      <c r="A5" s="119">
        <v>3</v>
      </c>
      <c r="B5" s="1241" t="s">
        <v>146</v>
      </c>
      <c r="C5" s="1242"/>
      <c r="D5" s="1242"/>
      <c r="E5" s="1243"/>
      <c r="F5" s="549">
        <f>SUM(F3:F4)</f>
        <v>9</v>
      </c>
      <c r="G5" s="549">
        <f t="shared" ref="G5:P5" si="1">SUM(G3:G4)</f>
        <v>0</v>
      </c>
      <c r="H5" s="549">
        <f t="shared" si="1"/>
        <v>1</v>
      </c>
      <c r="I5" s="549">
        <f t="shared" si="1"/>
        <v>6</v>
      </c>
      <c r="J5" s="549">
        <f t="shared" si="1"/>
        <v>1</v>
      </c>
      <c r="K5" s="549">
        <f t="shared" si="1"/>
        <v>0</v>
      </c>
      <c r="L5" s="549">
        <f t="shared" si="1"/>
        <v>7</v>
      </c>
      <c r="M5" s="549">
        <f t="shared" si="1"/>
        <v>0</v>
      </c>
      <c r="N5" s="549">
        <f>SUM(N3:N4)</f>
        <v>0</v>
      </c>
      <c r="O5" s="549">
        <f>SUM(O3:O4)</f>
        <v>24</v>
      </c>
      <c r="P5" s="549">
        <f t="shared" si="1"/>
        <v>0</v>
      </c>
      <c r="Q5" s="550">
        <f t="shared" si="0"/>
        <v>0</v>
      </c>
    </row>
    <row r="6" spans="1:17" s="112" customFormat="1" ht="50.1" customHeight="1">
      <c r="A6" s="120">
        <v>4</v>
      </c>
      <c r="B6" s="1244" t="s">
        <v>147</v>
      </c>
      <c r="C6" s="1244"/>
      <c r="D6" s="1244"/>
      <c r="E6" s="1244"/>
      <c r="F6" s="121" t="s">
        <v>0</v>
      </c>
      <c r="G6" s="121" t="s">
        <v>0</v>
      </c>
      <c r="H6" s="121" t="s">
        <v>0</v>
      </c>
      <c r="I6" s="122"/>
      <c r="J6" s="122">
        <v>2</v>
      </c>
      <c r="K6" s="122"/>
      <c r="L6" s="122">
        <v>58</v>
      </c>
      <c r="M6" s="122">
        <v>2</v>
      </c>
      <c r="N6" s="122">
        <v>1</v>
      </c>
      <c r="O6" s="551">
        <f>SUM(I6:N6)</f>
        <v>63</v>
      </c>
      <c r="P6" s="118"/>
      <c r="Q6" s="550">
        <f t="shared" si="0"/>
        <v>0</v>
      </c>
    </row>
    <row r="7" spans="1:17" s="112" customFormat="1" ht="50.1" customHeight="1">
      <c r="A7" s="120">
        <v>5</v>
      </c>
      <c r="B7" s="1244" t="s">
        <v>148</v>
      </c>
      <c r="C7" s="1244"/>
      <c r="D7" s="1244"/>
      <c r="E7" s="1244"/>
      <c r="F7" s="121" t="s">
        <v>0</v>
      </c>
      <c r="G7" s="121" t="s">
        <v>0</v>
      </c>
      <c r="H7" s="121" t="s">
        <v>0</v>
      </c>
      <c r="I7" s="122"/>
      <c r="J7" s="122"/>
      <c r="K7" s="122"/>
      <c r="L7" s="122">
        <v>6</v>
      </c>
      <c r="M7" s="122"/>
      <c r="N7" s="122"/>
      <c r="O7" s="551">
        <f t="shared" ref="O7:O8" si="2">SUM(I7:N7)</f>
        <v>6</v>
      </c>
      <c r="P7" s="118"/>
      <c r="Q7" s="550">
        <f t="shared" si="0"/>
        <v>0</v>
      </c>
    </row>
    <row r="8" spans="1:17" s="112" customFormat="1" ht="50.1" customHeight="1">
      <c r="A8" s="120">
        <v>6</v>
      </c>
      <c r="B8" s="1244" t="s">
        <v>149</v>
      </c>
      <c r="C8" s="1244"/>
      <c r="D8" s="1244"/>
      <c r="E8" s="1244"/>
      <c r="F8" s="121" t="s">
        <v>0</v>
      </c>
      <c r="G8" s="121" t="s">
        <v>0</v>
      </c>
      <c r="H8" s="121" t="s">
        <v>0</v>
      </c>
      <c r="I8" s="122"/>
      <c r="J8" s="122"/>
      <c r="K8" s="122"/>
      <c r="L8" s="122">
        <v>1</v>
      </c>
      <c r="M8" s="122"/>
      <c r="N8" s="122"/>
      <c r="O8" s="551">
        <f t="shared" si="2"/>
        <v>1</v>
      </c>
      <c r="P8" s="118"/>
      <c r="Q8" s="550">
        <f t="shared" si="0"/>
        <v>0</v>
      </c>
    </row>
    <row r="9" spans="1:17" s="112" customFormat="1" ht="50.1" customHeight="1">
      <c r="A9" s="120">
        <v>7</v>
      </c>
      <c r="B9" s="1236" t="s">
        <v>150</v>
      </c>
      <c r="C9" s="1236"/>
      <c r="D9" s="1236"/>
      <c r="E9" s="1236"/>
      <c r="F9" s="121" t="s">
        <v>0</v>
      </c>
      <c r="G9" s="121" t="s">
        <v>0</v>
      </c>
      <c r="H9" s="121" t="s">
        <v>0</v>
      </c>
      <c r="I9" s="122"/>
      <c r="J9" s="122"/>
      <c r="K9" s="122">
        <v>3</v>
      </c>
      <c r="L9" s="122">
        <v>7</v>
      </c>
      <c r="M9" s="122"/>
      <c r="N9" s="122"/>
      <c r="O9" s="551">
        <f>SUM(I9:N9)</f>
        <v>10</v>
      </c>
      <c r="P9" s="123" t="s">
        <v>0</v>
      </c>
      <c r="Q9" s="124" t="s">
        <v>0</v>
      </c>
    </row>
    <row r="10" spans="1:17" s="112" customFormat="1" ht="50.1" customHeight="1">
      <c r="A10" s="125">
        <v>8</v>
      </c>
      <c r="B10" s="1245" t="s">
        <v>151</v>
      </c>
      <c r="C10" s="1245"/>
      <c r="D10" s="1245"/>
      <c r="E10" s="1245"/>
      <c r="F10" s="126" t="s">
        <v>0</v>
      </c>
      <c r="G10" s="126" t="s">
        <v>0</v>
      </c>
      <c r="H10" s="126" t="s">
        <v>0</v>
      </c>
      <c r="I10" s="552">
        <f>SUM(I6:I9)</f>
        <v>0</v>
      </c>
      <c r="J10" s="552">
        <f t="shared" ref="J10:N10" si="3">SUM(J6:J9)</f>
        <v>2</v>
      </c>
      <c r="K10" s="552">
        <f t="shared" si="3"/>
        <v>3</v>
      </c>
      <c r="L10" s="552">
        <f t="shared" si="3"/>
        <v>72</v>
      </c>
      <c r="M10" s="552">
        <f t="shared" si="3"/>
        <v>2</v>
      </c>
      <c r="N10" s="552">
        <f t="shared" si="3"/>
        <v>1</v>
      </c>
      <c r="O10" s="552">
        <f>SUM(O6:O9)</f>
        <v>80</v>
      </c>
      <c r="P10" s="552">
        <f>SUM(P6:P8)</f>
        <v>0</v>
      </c>
      <c r="Q10" s="651"/>
    </row>
    <row r="11" spans="1:17" s="112" customFormat="1" ht="60" customHeight="1">
      <c r="A11" s="127">
        <v>9</v>
      </c>
      <c r="B11" s="1246" t="s">
        <v>152</v>
      </c>
      <c r="C11" s="1246"/>
      <c r="D11" s="1246"/>
      <c r="E11" s="1246"/>
      <c r="F11" s="553">
        <f>F5</f>
        <v>9</v>
      </c>
      <c r="G11" s="553">
        <f>G5</f>
        <v>0</v>
      </c>
      <c r="H11" s="553">
        <f>H5</f>
        <v>1</v>
      </c>
      <c r="I11" s="553">
        <f>I10+I5</f>
        <v>6</v>
      </c>
      <c r="J11" s="553">
        <f t="shared" ref="J11:N11" si="4">J10+J5</f>
        <v>3</v>
      </c>
      <c r="K11" s="553">
        <f t="shared" si="4"/>
        <v>3</v>
      </c>
      <c r="L11" s="553">
        <f t="shared" si="4"/>
        <v>79</v>
      </c>
      <c r="M11" s="553">
        <f t="shared" si="4"/>
        <v>2</v>
      </c>
      <c r="N11" s="553">
        <f t="shared" si="4"/>
        <v>1</v>
      </c>
      <c r="O11" s="553">
        <f>O10+O5</f>
        <v>104</v>
      </c>
      <c r="P11" s="553">
        <f>P10+P5</f>
        <v>0</v>
      </c>
      <c r="Q11" s="652"/>
    </row>
    <row r="12" spans="1:17" s="112" customFormat="1" ht="20.100000000000001" customHeight="1">
      <c r="A12" s="128"/>
      <c r="B12" s="129"/>
      <c r="C12" s="129"/>
      <c r="D12" s="129"/>
      <c r="E12" s="129"/>
      <c r="F12" s="130"/>
      <c r="G12" s="130"/>
      <c r="H12" s="130"/>
      <c r="I12" s="130"/>
      <c r="J12" s="130"/>
      <c r="K12" s="130"/>
      <c r="L12" s="130"/>
      <c r="M12" s="130"/>
      <c r="N12" s="130"/>
      <c r="O12" s="130"/>
      <c r="P12" s="130"/>
      <c r="Q12" s="131"/>
    </row>
    <row r="13" spans="1:17" s="112" customFormat="1" ht="60" customHeight="1">
      <c r="A13" s="132">
        <v>10</v>
      </c>
      <c r="B13" s="1236" t="s">
        <v>153</v>
      </c>
      <c r="C13" s="1236"/>
      <c r="D13" s="1236"/>
      <c r="E13" s="1236"/>
      <c r="F13" s="121" t="s">
        <v>0</v>
      </c>
      <c r="G13" s="121" t="s">
        <v>0</v>
      </c>
      <c r="H13" s="121" t="s">
        <v>0</v>
      </c>
      <c r="I13" s="133"/>
      <c r="J13" s="133"/>
      <c r="K13" s="133"/>
      <c r="L13" s="133"/>
      <c r="M13" s="133"/>
      <c r="N13" s="133"/>
      <c r="O13" s="554">
        <f>SUM(I13:N13)</f>
        <v>0</v>
      </c>
      <c r="P13" s="134" t="s">
        <v>0</v>
      </c>
      <c r="Q13" s="135" t="s">
        <v>0</v>
      </c>
    </row>
    <row r="14" spans="1:17" s="138" customFormat="1" ht="8.1" customHeight="1">
      <c r="A14" s="136"/>
      <c r="B14" s="1247"/>
      <c r="C14" s="1247"/>
      <c r="D14" s="1247"/>
      <c r="E14" s="1247"/>
      <c r="F14" s="137"/>
      <c r="G14" s="137"/>
      <c r="H14" s="137"/>
      <c r="I14" s="137"/>
      <c r="J14" s="137"/>
      <c r="K14" s="137"/>
      <c r="L14" s="137"/>
      <c r="M14" s="137"/>
      <c r="N14" s="137"/>
      <c r="O14" s="137"/>
      <c r="P14" s="137"/>
      <c r="Q14" s="137"/>
    </row>
    <row r="15" spans="1:17" s="138" customFormat="1" ht="15" customHeight="1">
      <c r="A15" s="1256">
        <v>11</v>
      </c>
      <c r="B15" s="1257" t="s">
        <v>279</v>
      </c>
      <c r="C15" s="1258"/>
      <c r="D15" s="1258"/>
      <c r="E15" s="1259"/>
      <c r="F15" s="1263" t="s">
        <v>205</v>
      </c>
      <c r="G15" s="1264"/>
      <c r="H15" s="1264"/>
      <c r="I15" s="1264"/>
      <c r="J15" s="1264"/>
      <c r="K15" s="1265"/>
      <c r="L15" s="1263" t="s">
        <v>206</v>
      </c>
      <c r="M15" s="1264"/>
      <c r="N15" s="1264"/>
      <c r="O15" s="1264"/>
      <c r="P15" s="1264"/>
      <c r="Q15" s="1265"/>
    </row>
    <row r="16" spans="1:17" s="138" customFormat="1" ht="19.5" customHeight="1">
      <c r="A16" s="1256"/>
      <c r="B16" s="1260"/>
      <c r="C16" s="1261"/>
      <c r="D16" s="1261"/>
      <c r="E16" s="1262"/>
      <c r="F16" s="1266">
        <v>80</v>
      </c>
      <c r="G16" s="1267"/>
      <c r="H16" s="1267"/>
      <c r="I16" s="1267"/>
      <c r="J16" s="1267"/>
      <c r="K16" s="1268"/>
      <c r="L16" s="1266"/>
      <c r="M16" s="1267"/>
      <c r="N16" s="1267"/>
      <c r="O16" s="1267"/>
      <c r="P16" s="1267"/>
      <c r="Q16" s="1268"/>
    </row>
    <row r="17" spans="1:17" s="102" customFormat="1" ht="24" customHeight="1">
      <c r="A17" s="316" t="s">
        <v>154</v>
      </c>
      <c r="B17" s="316"/>
      <c r="C17" s="316"/>
      <c r="D17" s="316"/>
      <c r="E17" s="316"/>
      <c r="F17" s="316"/>
      <c r="G17" s="316"/>
      <c r="H17" s="316"/>
      <c r="I17" s="316"/>
      <c r="J17" s="316"/>
      <c r="K17" s="316"/>
    </row>
    <row r="18" spans="1:17" s="102" customFormat="1" ht="50.1" customHeight="1">
      <c r="A18" s="139"/>
      <c r="B18" s="1227" t="s">
        <v>155</v>
      </c>
      <c r="C18" s="1228"/>
      <c r="D18" s="1228"/>
      <c r="E18" s="1228"/>
      <c r="F18" s="1228"/>
      <c r="G18" s="1228"/>
      <c r="H18" s="1228"/>
      <c r="I18" s="1229"/>
      <c r="J18" s="100" t="s">
        <v>105</v>
      </c>
      <c r="K18" s="101" t="s">
        <v>106</v>
      </c>
      <c r="L18" s="101" t="s">
        <v>107</v>
      </c>
      <c r="M18" s="101" t="s">
        <v>108</v>
      </c>
      <c r="N18" s="101" t="s">
        <v>109</v>
      </c>
      <c r="O18" s="101" t="s">
        <v>110</v>
      </c>
      <c r="P18" s="1230" t="s">
        <v>135</v>
      </c>
      <c r="Q18" s="1231"/>
    </row>
    <row r="19" spans="1:17" s="105" customFormat="1" ht="30" customHeight="1">
      <c r="A19" s="103">
        <v>1</v>
      </c>
      <c r="B19" s="1248" t="s">
        <v>156</v>
      </c>
      <c r="C19" s="1249"/>
      <c r="D19" s="1249"/>
      <c r="E19" s="1249"/>
      <c r="F19" s="1249"/>
      <c r="G19" s="1249"/>
      <c r="H19" s="1249"/>
      <c r="I19" s="1250"/>
      <c r="J19" s="653"/>
      <c r="K19" s="653"/>
      <c r="L19" s="653"/>
      <c r="M19" s="653">
        <v>41</v>
      </c>
      <c r="N19" s="653">
        <v>1</v>
      </c>
      <c r="O19" s="653">
        <v>1</v>
      </c>
      <c r="P19" s="1251">
        <f>SUM(J19:O19)</f>
        <v>43</v>
      </c>
      <c r="Q19" s="1252"/>
    </row>
    <row r="20" spans="1:17" s="105" customFormat="1" ht="30" customHeight="1">
      <c r="A20" s="103">
        <v>2</v>
      </c>
      <c r="B20" s="1248" t="s">
        <v>157</v>
      </c>
      <c r="C20" s="1249"/>
      <c r="D20" s="1249"/>
      <c r="E20" s="1249"/>
      <c r="F20" s="1249"/>
      <c r="G20" s="1249"/>
      <c r="H20" s="1249"/>
      <c r="I20" s="1250"/>
      <c r="J20" s="653"/>
      <c r="K20" s="653"/>
      <c r="L20" s="653"/>
      <c r="M20" s="653">
        <v>28</v>
      </c>
      <c r="N20" s="653">
        <v>1</v>
      </c>
      <c r="O20" s="653"/>
      <c r="P20" s="1251">
        <f>SUM(J20:O20)</f>
        <v>29</v>
      </c>
      <c r="Q20" s="1252"/>
    </row>
    <row r="21" spans="1:17" s="105" customFormat="1" ht="30" customHeight="1">
      <c r="A21" s="103">
        <v>3</v>
      </c>
      <c r="B21" s="1248" t="s">
        <v>158</v>
      </c>
      <c r="C21" s="1249"/>
      <c r="D21" s="1249"/>
      <c r="E21" s="1249"/>
      <c r="F21" s="1249"/>
      <c r="G21" s="1249"/>
      <c r="H21" s="1249"/>
      <c r="I21" s="1250"/>
      <c r="J21" s="653"/>
      <c r="K21" s="653">
        <v>2</v>
      </c>
      <c r="L21" s="653">
        <v>3</v>
      </c>
      <c r="M21" s="653">
        <v>3</v>
      </c>
      <c r="N21" s="653"/>
      <c r="O21" s="653"/>
      <c r="P21" s="1251">
        <f t="shared" ref="P21" si="5">SUM(J21:O21)</f>
        <v>8</v>
      </c>
      <c r="Q21" s="1252"/>
    </row>
    <row r="22" spans="1:17" s="105" customFormat="1" ht="30" customHeight="1">
      <c r="A22" s="106">
        <v>4</v>
      </c>
      <c r="B22" s="1232" t="s">
        <v>159</v>
      </c>
      <c r="C22" s="1253"/>
      <c r="D22" s="1253"/>
      <c r="E22" s="1253"/>
      <c r="F22" s="1253"/>
      <c r="G22" s="1253"/>
      <c r="H22" s="1253"/>
      <c r="I22" s="1233"/>
      <c r="J22" s="654">
        <f>SUM(J19:J21)</f>
        <v>0</v>
      </c>
      <c r="K22" s="654">
        <f t="shared" ref="K22:N22" si="6">SUM(K19:K21)</f>
        <v>2</v>
      </c>
      <c r="L22" s="654">
        <f t="shared" si="6"/>
        <v>3</v>
      </c>
      <c r="M22" s="654">
        <f t="shared" si="6"/>
        <v>72</v>
      </c>
      <c r="N22" s="654">
        <f t="shared" si="6"/>
        <v>2</v>
      </c>
      <c r="O22" s="654">
        <f>SUM(O19:O21)</f>
        <v>1</v>
      </c>
      <c r="P22" s="1254">
        <f>SUM(P19:Q21)</f>
        <v>80</v>
      </c>
      <c r="Q22" s="1255"/>
    </row>
    <row r="23" spans="1:17" s="138" customFormat="1" ht="8.1" customHeight="1">
      <c r="A23" s="136"/>
      <c r="B23" s="140"/>
      <c r="C23" s="140"/>
      <c r="D23" s="140"/>
      <c r="E23" s="140"/>
      <c r="F23" s="137"/>
      <c r="G23" s="137"/>
      <c r="H23" s="137"/>
      <c r="I23" s="137"/>
      <c r="J23" s="137"/>
      <c r="K23" s="137"/>
      <c r="L23" s="137"/>
      <c r="M23" s="137"/>
      <c r="N23" s="137"/>
      <c r="O23" s="137"/>
      <c r="P23" s="137"/>
      <c r="Q23" s="137"/>
    </row>
  </sheetData>
  <sheetProtection password="8687" sheet="1" objects="1" scenarios="1"/>
  <mergeCells count="29">
    <mergeCell ref="A15:A16"/>
    <mergeCell ref="B15:E16"/>
    <mergeCell ref="F15:K15"/>
    <mergeCell ref="F16:K16"/>
    <mergeCell ref="L15:Q15"/>
    <mergeCell ref="L16:Q16"/>
    <mergeCell ref="B20:I20"/>
    <mergeCell ref="P20:Q20"/>
    <mergeCell ref="B21:I21"/>
    <mergeCell ref="P21:Q21"/>
    <mergeCell ref="B22:I22"/>
    <mergeCell ref="P22:Q22"/>
    <mergeCell ref="B14:E14"/>
    <mergeCell ref="B18:I18"/>
    <mergeCell ref="P18:Q18"/>
    <mergeCell ref="B19:I19"/>
    <mergeCell ref="P19:Q19"/>
    <mergeCell ref="B13:E13"/>
    <mergeCell ref="A1:Q1"/>
    <mergeCell ref="A2:E2"/>
    <mergeCell ref="B3:E3"/>
    <mergeCell ref="B4:E4"/>
    <mergeCell ref="B5:E5"/>
    <mergeCell ref="B6:E6"/>
    <mergeCell ref="B7:E7"/>
    <mergeCell ref="B8:E8"/>
    <mergeCell ref="B9:E9"/>
    <mergeCell ref="B10:E10"/>
    <mergeCell ref="B11:E11"/>
  </mergeCells>
  <printOptions horizontalCentered="1"/>
  <pageMargins left="0.31496062992125984" right="0.31496062992125984" top="0.19685039370078741" bottom="0.19685039370078741" header="0.23622047244094491" footer="0.23622047244094491"/>
  <pageSetup paperSize="9" orientation="portrait" r:id="rId1"/>
  <headerFooter alignWithMargins="0"/>
  <ignoredErrors>
    <ignoredError sqref="F5:M5 P5" unlockedFormula="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8"/>
  <dimension ref="A1:M5"/>
  <sheetViews>
    <sheetView topLeftCell="A4" workbookViewId="0">
      <selection activeCell="N7" sqref="N7"/>
    </sheetView>
  </sheetViews>
  <sheetFormatPr defaultRowHeight="12.75"/>
  <cols>
    <col min="1" max="1" width="9.33203125" style="92"/>
    <col min="2" max="2" width="12.6640625" style="92" customWidth="1"/>
    <col min="3" max="3" width="8" style="92" customWidth="1"/>
    <col min="4" max="4" width="7.6640625" style="92" customWidth="1"/>
    <col min="5" max="5" width="8.1640625" style="92" customWidth="1"/>
    <col min="6" max="6" width="5.1640625" style="92" customWidth="1"/>
    <col min="7" max="7" width="7" style="92" customWidth="1"/>
    <col min="8" max="8" width="6.83203125" style="92" customWidth="1"/>
    <col min="9" max="9" width="7" style="92" customWidth="1"/>
    <col min="10" max="10" width="4.6640625" style="92" customWidth="1"/>
    <col min="11" max="11" width="6.6640625" style="92" customWidth="1"/>
    <col min="12" max="12" width="7.33203125" style="92" customWidth="1"/>
    <col min="13" max="13" width="5.1640625" style="92" customWidth="1"/>
    <col min="14" max="257" width="9.33203125" style="92"/>
    <col min="258" max="258" width="12.6640625" style="92" customWidth="1"/>
    <col min="259" max="259" width="8" style="92" customWidth="1"/>
    <col min="260" max="260" width="7.6640625" style="92" customWidth="1"/>
    <col min="261" max="261" width="8.1640625" style="92" customWidth="1"/>
    <col min="262" max="262" width="5.1640625" style="92" customWidth="1"/>
    <col min="263" max="263" width="7" style="92" customWidth="1"/>
    <col min="264" max="264" width="6.83203125" style="92" customWidth="1"/>
    <col min="265" max="265" width="7" style="92" customWidth="1"/>
    <col min="266" max="266" width="4.6640625" style="92" customWidth="1"/>
    <col min="267" max="267" width="6.6640625" style="92" customWidth="1"/>
    <col min="268" max="268" width="7.33203125" style="92" customWidth="1"/>
    <col min="269" max="269" width="5.1640625" style="92" customWidth="1"/>
    <col min="270" max="513" width="9.33203125" style="92"/>
    <col min="514" max="514" width="12.6640625" style="92" customWidth="1"/>
    <col min="515" max="515" width="8" style="92" customWidth="1"/>
    <col min="516" max="516" width="7.6640625" style="92" customWidth="1"/>
    <col min="517" max="517" width="8.1640625" style="92" customWidth="1"/>
    <col min="518" max="518" width="5.1640625" style="92" customWidth="1"/>
    <col min="519" max="519" width="7" style="92" customWidth="1"/>
    <col min="520" max="520" width="6.83203125" style="92" customWidth="1"/>
    <col min="521" max="521" width="7" style="92" customWidth="1"/>
    <col min="522" max="522" width="4.6640625" style="92" customWidth="1"/>
    <col min="523" max="523" width="6.6640625" style="92" customWidth="1"/>
    <col min="524" max="524" width="7.33203125" style="92" customWidth="1"/>
    <col min="525" max="525" width="5.1640625" style="92" customWidth="1"/>
    <col min="526" max="769" width="9.33203125" style="92"/>
    <col min="770" max="770" width="12.6640625" style="92" customWidth="1"/>
    <col min="771" max="771" width="8" style="92" customWidth="1"/>
    <col min="772" max="772" width="7.6640625" style="92" customWidth="1"/>
    <col min="773" max="773" width="8.1640625" style="92" customWidth="1"/>
    <col min="774" max="774" width="5.1640625" style="92" customWidth="1"/>
    <col min="775" max="775" width="7" style="92" customWidth="1"/>
    <col min="776" max="776" width="6.83203125" style="92" customWidth="1"/>
    <col min="777" max="777" width="7" style="92" customWidth="1"/>
    <col min="778" max="778" width="4.6640625" style="92" customWidth="1"/>
    <col min="779" max="779" width="6.6640625" style="92" customWidth="1"/>
    <col min="780" max="780" width="7.33203125" style="92" customWidth="1"/>
    <col min="781" max="781" width="5.1640625" style="92" customWidth="1"/>
    <col min="782" max="1025" width="9.33203125" style="92"/>
    <col min="1026" max="1026" width="12.6640625" style="92" customWidth="1"/>
    <col min="1027" max="1027" width="8" style="92" customWidth="1"/>
    <col min="1028" max="1028" width="7.6640625" style="92" customWidth="1"/>
    <col min="1029" max="1029" width="8.1640625" style="92" customWidth="1"/>
    <col min="1030" max="1030" width="5.1640625" style="92" customWidth="1"/>
    <col min="1031" max="1031" width="7" style="92" customWidth="1"/>
    <col min="1032" max="1032" width="6.83203125" style="92" customWidth="1"/>
    <col min="1033" max="1033" width="7" style="92" customWidth="1"/>
    <col min="1034" max="1034" width="4.6640625" style="92" customWidth="1"/>
    <col min="1035" max="1035" width="6.6640625" style="92" customWidth="1"/>
    <col min="1036" max="1036" width="7.33203125" style="92" customWidth="1"/>
    <col min="1037" max="1037" width="5.1640625" style="92" customWidth="1"/>
    <col min="1038" max="1281" width="9.33203125" style="92"/>
    <col min="1282" max="1282" width="12.6640625" style="92" customWidth="1"/>
    <col min="1283" max="1283" width="8" style="92" customWidth="1"/>
    <col min="1284" max="1284" width="7.6640625" style="92" customWidth="1"/>
    <col min="1285" max="1285" width="8.1640625" style="92" customWidth="1"/>
    <col min="1286" max="1286" width="5.1640625" style="92" customWidth="1"/>
    <col min="1287" max="1287" width="7" style="92" customWidth="1"/>
    <col min="1288" max="1288" width="6.83203125" style="92" customWidth="1"/>
    <col min="1289" max="1289" width="7" style="92" customWidth="1"/>
    <col min="1290" max="1290" width="4.6640625" style="92" customWidth="1"/>
    <col min="1291" max="1291" width="6.6640625" style="92" customWidth="1"/>
    <col min="1292" max="1292" width="7.33203125" style="92" customWidth="1"/>
    <col min="1293" max="1293" width="5.1640625" style="92" customWidth="1"/>
    <col min="1294" max="1537" width="9.33203125" style="92"/>
    <col min="1538" max="1538" width="12.6640625" style="92" customWidth="1"/>
    <col min="1539" max="1539" width="8" style="92" customWidth="1"/>
    <col min="1540" max="1540" width="7.6640625" style="92" customWidth="1"/>
    <col min="1541" max="1541" width="8.1640625" style="92" customWidth="1"/>
    <col min="1542" max="1542" width="5.1640625" style="92" customWidth="1"/>
    <col min="1543" max="1543" width="7" style="92" customWidth="1"/>
    <col min="1544" max="1544" width="6.83203125" style="92" customWidth="1"/>
    <col min="1545" max="1545" width="7" style="92" customWidth="1"/>
    <col min="1546" max="1546" width="4.6640625" style="92" customWidth="1"/>
    <col min="1547" max="1547" width="6.6640625" style="92" customWidth="1"/>
    <col min="1548" max="1548" width="7.33203125" style="92" customWidth="1"/>
    <col min="1549" max="1549" width="5.1640625" style="92" customWidth="1"/>
    <col min="1550" max="1793" width="9.33203125" style="92"/>
    <col min="1794" max="1794" width="12.6640625" style="92" customWidth="1"/>
    <col min="1795" max="1795" width="8" style="92" customWidth="1"/>
    <col min="1796" max="1796" width="7.6640625" style="92" customWidth="1"/>
    <col min="1797" max="1797" width="8.1640625" style="92" customWidth="1"/>
    <col min="1798" max="1798" width="5.1640625" style="92" customWidth="1"/>
    <col min="1799" max="1799" width="7" style="92" customWidth="1"/>
    <col min="1800" max="1800" width="6.83203125" style="92" customWidth="1"/>
    <col min="1801" max="1801" width="7" style="92" customWidth="1"/>
    <col min="1802" max="1802" width="4.6640625" style="92" customWidth="1"/>
    <col min="1803" max="1803" width="6.6640625" style="92" customWidth="1"/>
    <col min="1804" max="1804" width="7.33203125" style="92" customWidth="1"/>
    <col min="1805" max="1805" width="5.1640625" style="92" customWidth="1"/>
    <col min="1806" max="2049" width="9.33203125" style="92"/>
    <col min="2050" max="2050" width="12.6640625" style="92" customWidth="1"/>
    <col min="2051" max="2051" width="8" style="92" customWidth="1"/>
    <col min="2052" max="2052" width="7.6640625" style="92" customWidth="1"/>
    <col min="2053" max="2053" width="8.1640625" style="92" customWidth="1"/>
    <col min="2054" max="2054" width="5.1640625" style="92" customWidth="1"/>
    <col min="2055" max="2055" width="7" style="92" customWidth="1"/>
    <col min="2056" max="2056" width="6.83203125" style="92" customWidth="1"/>
    <col min="2057" max="2057" width="7" style="92" customWidth="1"/>
    <col min="2058" max="2058" width="4.6640625" style="92" customWidth="1"/>
    <col min="2059" max="2059" width="6.6640625" style="92" customWidth="1"/>
    <col min="2060" max="2060" width="7.33203125" style="92" customWidth="1"/>
    <col min="2061" max="2061" width="5.1640625" style="92" customWidth="1"/>
    <col min="2062" max="2305" width="9.33203125" style="92"/>
    <col min="2306" max="2306" width="12.6640625" style="92" customWidth="1"/>
    <col min="2307" max="2307" width="8" style="92" customWidth="1"/>
    <col min="2308" max="2308" width="7.6640625" style="92" customWidth="1"/>
    <col min="2309" max="2309" width="8.1640625" style="92" customWidth="1"/>
    <col min="2310" max="2310" width="5.1640625" style="92" customWidth="1"/>
    <col min="2311" max="2311" width="7" style="92" customWidth="1"/>
    <col min="2312" max="2312" width="6.83203125" style="92" customWidth="1"/>
    <col min="2313" max="2313" width="7" style="92" customWidth="1"/>
    <col min="2314" max="2314" width="4.6640625" style="92" customWidth="1"/>
    <col min="2315" max="2315" width="6.6640625" style="92" customWidth="1"/>
    <col min="2316" max="2316" width="7.33203125" style="92" customWidth="1"/>
    <col min="2317" max="2317" width="5.1640625" style="92" customWidth="1"/>
    <col min="2318" max="2561" width="9.33203125" style="92"/>
    <col min="2562" max="2562" width="12.6640625" style="92" customWidth="1"/>
    <col min="2563" max="2563" width="8" style="92" customWidth="1"/>
    <col min="2564" max="2564" width="7.6640625" style="92" customWidth="1"/>
    <col min="2565" max="2565" width="8.1640625" style="92" customWidth="1"/>
    <col min="2566" max="2566" width="5.1640625" style="92" customWidth="1"/>
    <col min="2567" max="2567" width="7" style="92" customWidth="1"/>
    <col min="2568" max="2568" width="6.83203125" style="92" customWidth="1"/>
    <col min="2569" max="2569" width="7" style="92" customWidth="1"/>
    <col min="2570" max="2570" width="4.6640625" style="92" customWidth="1"/>
    <col min="2571" max="2571" width="6.6640625" style="92" customWidth="1"/>
    <col min="2572" max="2572" width="7.33203125" style="92" customWidth="1"/>
    <col min="2573" max="2573" width="5.1640625" style="92" customWidth="1"/>
    <col min="2574" max="2817" width="9.33203125" style="92"/>
    <col min="2818" max="2818" width="12.6640625" style="92" customWidth="1"/>
    <col min="2819" max="2819" width="8" style="92" customWidth="1"/>
    <col min="2820" max="2820" width="7.6640625" style="92" customWidth="1"/>
    <col min="2821" max="2821" width="8.1640625" style="92" customWidth="1"/>
    <col min="2822" max="2822" width="5.1640625" style="92" customWidth="1"/>
    <col min="2823" max="2823" width="7" style="92" customWidth="1"/>
    <col min="2824" max="2824" width="6.83203125" style="92" customWidth="1"/>
    <col min="2825" max="2825" width="7" style="92" customWidth="1"/>
    <col min="2826" max="2826" width="4.6640625" style="92" customWidth="1"/>
    <col min="2827" max="2827" width="6.6640625" style="92" customWidth="1"/>
    <col min="2828" max="2828" width="7.33203125" style="92" customWidth="1"/>
    <col min="2829" max="2829" width="5.1640625" style="92" customWidth="1"/>
    <col min="2830" max="3073" width="9.33203125" style="92"/>
    <col min="3074" max="3074" width="12.6640625" style="92" customWidth="1"/>
    <col min="3075" max="3075" width="8" style="92" customWidth="1"/>
    <col min="3076" max="3076" width="7.6640625" style="92" customWidth="1"/>
    <col min="3077" max="3077" width="8.1640625" style="92" customWidth="1"/>
    <col min="3078" max="3078" width="5.1640625" style="92" customWidth="1"/>
    <col min="3079" max="3079" width="7" style="92" customWidth="1"/>
    <col min="3080" max="3080" width="6.83203125" style="92" customWidth="1"/>
    <col min="3081" max="3081" width="7" style="92" customWidth="1"/>
    <col min="3082" max="3082" width="4.6640625" style="92" customWidth="1"/>
    <col min="3083" max="3083" width="6.6640625" style="92" customWidth="1"/>
    <col min="3084" max="3084" width="7.33203125" style="92" customWidth="1"/>
    <col min="3085" max="3085" width="5.1640625" style="92" customWidth="1"/>
    <col min="3086" max="3329" width="9.33203125" style="92"/>
    <col min="3330" max="3330" width="12.6640625" style="92" customWidth="1"/>
    <col min="3331" max="3331" width="8" style="92" customWidth="1"/>
    <col min="3332" max="3332" width="7.6640625" style="92" customWidth="1"/>
    <col min="3333" max="3333" width="8.1640625" style="92" customWidth="1"/>
    <col min="3334" max="3334" width="5.1640625" style="92" customWidth="1"/>
    <col min="3335" max="3335" width="7" style="92" customWidth="1"/>
    <col min="3336" max="3336" width="6.83203125" style="92" customWidth="1"/>
    <col min="3337" max="3337" width="7" style="92" customWidth="1"/>
    <col min="3338" max="3338" width="4.6640625" style="92" customWidth="1"/>
    <col min="3339" max="3339" width="6.6640625" style="92" customWidth="1"/>
    <col min="3340" max="3340" width="7.33203125" style="92" customWidth="1"/>
    <col min="3341" max="3341" width="5.1640625" style="92" customWidth="1"/>
    <col min="3342" max="3585" width="9.33203125" style="92"/>
    <col min="3586" max="3586" width="12.6640625" style="92" customWidth="1"/>
    <col min="3587" max="3587" width="8" style="92" customWidth="1"/>
    <col min="3588" max="3588" width="7.6640625" style="92" customWidth="1"/>
    <col min="3589" max="3589" width="8.1640625" style="92" customWidth="1"/>
    <col min="3590" max="3590" width="5.1640625" style="92" customWidth="1"/>
    <col min="3591" max="3591" width="7" style="92" customWidth="1"/>
    <col min="3592" max="3592" width="6.83203125" style="92" customWidth="1"/>
    <col min="3593" max="3593" width="7" style="92" customWidth="1"/>
    <col min="3594" max="3594" width="4.6640625" style="92" customWidth="1"/>
    <col min="3595" max="3595" width="6.6640625" style="92" customWidth="1"/>
    <col min="3596" max="3596" width="7.33203125" style="92" customWidth="1"/>
    <col min="3597" max="3597" width="5.1640625" style="92" customWidth="1"/>
    <col min="3598" max="3841" width="9.33203125" style="92"/>
    <col min="3842" max="3842" width="12.6640625" style="92" customWidth="1"/>
    <col min="3843" max="3843" width="8" style="92" customWidth="1"/>
    <col min="3844" max="3844" width="7.6640625" style="92" customWidth="1"/>
    <col min="3845" max="3845" width="8.1640625" style="92" customWidth="1"/>
    <col min="3846" max="3846" width="5.1640625" style="92" customWidth="1"/>
    <col min="3847" max="3847" width="7" style="92" customWidth="1"/>
    <col min="3848" max="3848" width="6.83203125" style="92" customWidth="1"/>
    <col min="3849" max="3849" width="7" style="92" customWidth="1"/>
    <col min="3850" max="3850" width="4.6640625" style="92" customWidth="1"/>
    <col min="3851" max="3851" width="6.6640625" style="92" customWidth="1"/>
    <col min="3852" max="3852" width="7.33203125" style="92" customWidth="1"/>
    <col min="3853" max="3853" width="5.1640625" style="92" customWidth="1"/>
    <col min="3854" max="4097" width="9.33203125" style="92"/>
    <col min="4098" max="4098" width="12.6640625" style="92" customWidth="1"/>
    <col min="4099" max="4099" width="8" style="92" customWidth="1"/>
    <col min="4100" max="4100" width="7.6640625" style="92" customWidth="1"/>
    <col min="4101" max="4101" width="8.1640625" style="92" customWidth="1"/>
    <col min="4102" max="4102" width="5.1640625" style="92" customWidth="1"/>
    <col min="4103" max="4103" width="7" style="92" customWidth="1"/>
    <col min="4104" max="4104" width="6.83203125" style="92" customWidth="1"/>
    <col min="4105" max="4105" width="7" style="92" customWidth="1"/>
    <col min="4106" max="4106" width="4.6640625" style="92" customWidth="1"/>
    <col min="4107" max="4107" width="6.6640625" style="92" customWidth="1"/>
    <col min="4108" max="4108" width="7.33203125" style="92" customWidth="1"/>
    <col min="4109" max="4109" width="5.1640625" style="92" customWidth="1"/>
    <col min="4110" max="4353" width="9.33203125" style="92"/>
    <col min="4354" max="4354" width="12.6640625" style="92" customWidth="1"/>
    <col min="4355" max="4355" width="8" style="92" customWidth="1"/>
    <col min="4356" max="4356" width="7.6640625" style="92" customWidth="1"/>
    <col min="4357" max="4357" width="8.1640625" style="92" customWidth="1"/>
    <col min="4358" max="4358" width="5.1640625" style="92" customWidth="1"/>
    <col min="4359" max="4359" width="7" style="92" customWidth="1"/>
    <col min="4360" max="4360" width="6.83203125" style="92" customWidth="1"/>
    <col min="4361" max="4361" width="7" style="92" customWidth="1"/>
    <col min="4362" max="4362" width="4.6640625" style="92" customWidth="1"/>
    <col min="4363" max="4363" width="6.6640625" style="92" customWidth="1"/>
    <col min="4364" max="4364" width="7.33203125" style="92" customWidth="1"/>
    <col min="4365" max="4365" width="5.1640625" style="92" customWidth="1"/>
    <col min="4366" max="4609" width="9.33203125" style="92"/>
    <col min="4610" max="4610" width="12.6640625" style="92" customWidth="1"/>
    <col min="4611" max="4611" width="8" style="92" customWidth="1"/>
    <col min="4612" max="4612" width="7.6640625" style="92" customWidth="1"/>
    <col min="4613" max="4613" width="8.1640625" style="92" customWidth="1"/>
    <col min="4614" max="4614" width="5.1640625" style="92" customWidth="1"/>
    <col min="4615" max="4615" width="7" style="92" customWidth="1"/>
    <col min="4616" max="4616" width="6.83203125" style="92" customWidth="1"/>
    <col min="4617" max="4617" width="7" style="92" customWidth="1"/>
    <col min="4618" max="4618" width="4.6640625" style="92" customWidth="1"/>
    <col min="4619" max="4619" width="6.6640625" style="92" customWidth="1"/>
    <col min="4620" max="4620" width="7.33203125" style="92" customWidth="1"/>
    <col min="4621" max="4621" width="5.1640625" style="92" customWidth="1"/>
    <col min="4622" max="4865" width="9.33203125" style="92"/>
    <col min="4866" max="4866" width="12.6640625" style="92" customWidth="1"/>
    <col min="4867" max="4867" width="8" style="92" customWidth="1"/>
    <col min="4868" max="4868" width="7.6640625" style="92" customWidth="1"/>
    <col min="4869" max="4869" width="8.1640625" style="92" customWidth="1"/>
    <col min="4870" max="4870" width="5.1640625" style="92" customWidth="1"/>
    <col min="4871" max="4871" width="7" style="92" customWidth="1"/>
    <col min="4872" max="4872" width="6.83203125" style="92" customWidth="1"/>
    <col min="4873" max="4873" width="7" style="92" customWidth="1"/>
    <col min="4874" max="4874" width="4.6640625" style="92" customWidth="1"/>
    <col min="4875" max="4875" width="6.6640625" style="92" customWidth="1"/>
    <col min="4876" max="4876" width="7.33203125" style="92" customWidth="1"/>
    <col min="4877" max="4877" width="5.1640625" style="92" customWidth="1"/>
    <col min="4878" max="5121" width="9.33203125" style="92"/>
    <col min="5122" max="5122" width="12.6640625" style="92" customWidth="1"/>
    <col min="5123" max="5123" width="8" style="92" customWidth="1"/>
    <col min="5124" max="5124" width="7.6640625" style="92" customWidth="1"/>
    <col min="5125" max="5125" width="8.1640625" style="92" customWidth="1"/>
    <col min="5126" max="5126" width="5.1640625" style="92" customWidth="1"/>
    <col min="5127" max="5127" width="7" style="92" customWidth="1"/>
    <col min="5128" max="5128" width="6.83203125" style="92" customWidth="1"/>
    <col min="5129" max="5129" width="7" style="92" customWidth="1"/>
    <col min="5130" max="5130" width="4.6640625" style="92" customWidth="1"/>
    <col min="5131" max="5131" width="6.6640625" style="92" customWidth="1"/>
    <col min="5132" max="5132" width="7.33203125" style="92" customWidth="1"/>
    <col min="5133" max="5133" width="5.1640625" style="92" customWidth="1"/>
    <col min="5134" max="5377" width="9.33203125" style="92"/>
    <col min="5378" max="5378" width="12.6640625" style="92" customWidth="1"/>
    <col min="5379" max="5379" width="8" style="92" customWidth="1"/>
    <col min="5380" max="5380" width="7.6640625" style="92" customWidth="1"/>
    <col min="5381" max="5381" width="8.1640625" style="92" customWidth="1"/>
    <col min="5382" max="5382" width="5.1640625" style="92" customWidth="1"/>
    <col min="5383" max="5383" width="7" style="92" customWidth="1"/>
    <col min="5384" max="5384" width="6.83203125" style="92" customWidth="1"/>
    <col min="5385" max="5385" width="7" style="92" customWidth="1"/>
    <col min="5386" max="5386" width="4.6640625" style="92" customWidth="1"/>
    <col min="5387" max="5387" width="6.6640625" style="92" customWidth="1"/>
    <col min="5388" max="5388" width="7.33203125" style="92" customWidth="1"/>
    <col min="5389" max="5389" width="5.1640625" style="92" customWidth="1"/>
    <col min="5390" max="5633" width="9.33203125" style="92"/>
    <col min="5634" max="5634" width="12.6640625" style="92" customWidth="1"/>
    <col min="5635" max="5635" width="8" style="92" customWidth="1"/>
    <col min="5636" max="5636" width="7.6640625" style="92" customWidth="1"/>
    <col min="5637" max="5637" width="8.1640625" style="92" customWidth="1"/>
    <col min="5638" max="5638" width="5.1640625" style="92" customWidth="1"/>
    <col min="5639" max="5639" width="7" style="92" customWidth="1"/>
    <col min="5640" max="5640" width="6.83203125" style="92" customWidth="1"/>
    <col min="5641" max="5641" width="7" style="92" customWidth="1"/>
    <col min="5642" max="5642" width="4.6640625" style="92" customWidth="1"/>
    <col min="5643" max="5643" width="6.6640625" style="92" customWidth="1"/>
    <col min="5644" max="5644" width="7.33203125" style="92" customWidth="1"/>
    <col min="5645" max="5645" width="5.1640625" style="92" customWidth="1"/>
    <col min="5646" max="5889" width="9.33203125" style="92"/>
    <col min="5890" max="5890" width="12.6640625" style="92" customWidth="1"/>
    <col min="5891" max="5891" width="8" style="92" customWidth="1"/>
    <col min="5892" max="5892" width="7.6640625" style="92" customWidth="1"/>
    <col min="5893" max="5893" width="8.1640625" style="92" customWidth="1"/>
    <col min="5894" max="5894" width="5.1640625" style="92" customWidth="1"/>
    <col min="5895" max="5895" width="7" style="92" customWidth="1"/>
    <col min="5896" max="5896" width="6.83203125" style="92" customWidth="1"/>
    <col min="5897" max="5897" width="7" style="92" customWidth="1"/>
    <col min="5898" max="5898" width="4.6640625" style="92" customWidth="1"/>
    <col min="5899" max="5899" width="6.6640625" style="92" customWidth="1"/>
    <col min="5900" max="5900" width="7.33203125" style="92" customWidth="1"/>
    <col min="5901" max="5901" width="5.1640625" style="92" customWidth="1"/>
    <col min="5902" max="6145" width="9.33203125" style="92"/>
    <col min="6146" max="6146" width="12.6640625" style="92" customWidth="1"/>
    <col min="6147" max="6147" width="8" style="92" customWidth="1"/>
    <col min="6148" max="6148" width="7.6640625" style="92" customWidth="1"/>
    <col min="6149" max="6149" width="8.1640625" style="92" customWidth="1"/>
    <col min="6150" max="6150" width="5.1640625" style="92" customWidth="1"/>
    <col min="6151" max="6151" width="7" style="92" customWidth="1"/>
    <col min="6152" max="6152" width="6.83203125" style="92" customWidth="1"/>
    <col min="6153" max="6153" width="7" style="92" customWidth="1"/>
    <col min="6154" max="6154" width="4.6640625" style="92" customWidth="1"/>
    <col min="6155" max="6155" width="6.6640625" style="92" customWidth="1"/>
    <col min="6156" max="6156" width="7.33203125" style="92" customWidth="1"/>
    <col min="6157" max="6157" width="5.1640625" style="92" customWidth="1"/>
    <col min="6158" max="6401" width="9.33203125" style="92"/>
    <col min="6402" max="6402" width="12.6640625" style="92" customWidth="1"/>
    <col min="6403" max="6403" width="8" style="92" customWidth="1"/>
    <col min="6404" max="6404" width="7.6640625" style="92" customWidth="1"/>
    <col min="6405" max="6405" width="8.1640625" style="92" customWidth="1"/>
    <col min="6406" max="6406" width="5.1640625" style="92" customWidth="1"/>
    <col min="6407" max="6407" width="7" style="92" customWidth="1"/>
    <col min="6408" max="6408" width="6.83203125" style="92" customWidth="1"/>
    <col min="6409" max="6409" width="7" style="92" customWidth="1"/>
    <col min="6410" max="6410" width="4.6640625" style="92" customWidth="1"/>
    <col min="6411" max="6411" width="6.6640625" style="92" customWidth="1"/>
    <col min="6412" max="6412" width="7.33203125" style="92" customWidth="1"/>
    <col min="6413" max="6413" width="5.1640625" style="92" customWidth="1"/>
    <col min="6414" max="6657" width="9.33203125" style="92"/>
    <col min="6658" max="6658" width="12.6640625" style="92" customWidth="1"/>
    <col min="6659" max="6659" width="8" style="92" customWidth="1"/>
    <col min="6660" max="6660" width="7.6640625" style="92" customWidth="1"/>
    <col min="6661" max="6661" width="8.1640625" style="92" customWidth="1"/>
    <col min="6662" max="6662" width="5.1640625" style="92" customWidth="1"/>
    <col min="6663" max="6663" width="7" style="92" customWidth="1"/>
    <col min="6664" max="6664" width="6.83203125" style="92" customWidth="1"/>
    <col min="6665" max="6665" width="7" style="92" customWidth="1"/>
    <col min="6666" max="6666" width="4.6640625" style="92" customWidth="1"/>
    <col min="6667" max="6667" width="6.6640625" style="92" customWidth="1"/>
    <col min="6668" max="6668" width="7.33203125" style="92" customWidth="1"/>
    <col min="6669" max="6669" width="5.1640625" style="92" customWidth="1"/>
    <col min="6670" max="6913" width="9.33203125" style="92"/>
    <col min="6914" max="6914" width="12.6640625" style="92" customWidth="1"/>
    <col min="6915" max="6915" width="8" style="92" customWidth="1"/>
    <col min="6916" max="6916" width="7.6640625" style="92" customWidth="1"/>
    <col min="6917" max="6917" width="8.1640625" style="92" customWidth="1"/>
    <col min="6918" max="6918" width="5.1640625" style="92" customWidth="1"/>
    <col min="6919" max="6919" width="7" style="92" customWidth="1"/>
    <col min="6920" max="6920" width="6.83203125" style="92" customWidth="1"/>
    <col min="6921" max="6921" width="7" style="92" customWidth="1"/>
    <col min="6922" max="6922" width="4.6640625" style="92" customWidth="1"/>
    <col min="6923" max="6923" width="6.6640625" style="92" customWidth="1"/>
    <col min="6924" max="6924" width="7.33203125" style="92" customWidth="1"/>
    <col min="6925" max="6925" width="5.1640625" style="92" customWidth="1"/>
    <col min="6926" max="7169" width="9.33203125" style="92"/>
    <col min="7170" max="7170" width="12.6640625" style="92" customWidth="1"/>
    <col min="7171" max="7171" width="8" style="92" customWidth="1"/>
    <col min="7172" max="7172" width="7.6640625" style="92" customWidth="1"/>
    <col min="7173" max="7173" width="8.1640625" style="92" customWidth="1"/>
    <col min="7174" max="7174" width="5.1640625" style="92" customWidth="1"/>
    <col min="7175" max="7175" width="7" style="92" customWidth="1"/>
    <col min="7176" max="7176" width="6.83203125" style="92" customWidth="1"/>
    <col min="7177" max="7177" width="7" style="92" customWidth="1"/>
    <col min="7178" max="7178" width="4.6640625" style="92" customWidth="1"/>
    <col min="7179" max="7179" width="6.6640625" style="92" customWidth="1"/>
    <col min="7180" max="7180" width="7.33203125" style="92" customWidth="1"/>
    <col min="7181" max="7181" width="5.1640625" style="92" customWidth="1"/>
    <col min="7182" max="7425" width="9.33203125" style="92"/>
    <col min="7426" max="7426" width="12.6640625" style="92" customWidth="1"/>
    <col min="7427" max="7427" width="8" style="92" customWidth="1"/>
    <col min="7428" max="7428" width="7.6640625" style="92" customWidth="1"/>
    <col min="7429" max="7429" width="8.1640625" style="92" customWidth="1"/>
    <col min="7430" max="7430" width="5.1640625" style="92" customWidth="1"/>
    <col min="7431" max="7431" width="7" style="92" customWidth="1"/>
    <col min="7432" max="7432" width="6.83203125" style="92" customWidth="1"/>
    <col min="7433" max="7433" width="7" style="92" customWidth="1"/>
    <col min="7434" max="7434" width="4.6640625" style="92" customWidth="1"/>
    <col min="7435" max="7435" width="6.6640625" style="92" customWidth="1"/>
    <col min="7436" max="7436" width="7.33203125" style="92" customWidth="1"/>
    <col min="7437" max="7437" width="5.1640625" style="92" customWidth="1"/>
    <col min="7438" max="7681" width="9.33203125" style="92"/>
    <col min="7682" max="7682" width="12.6640625" style="92" customWidth="1"/>
    <col min="7683" max="7683" width="8" style="92" customWidth="1"/>
    <col min="7684" max="7684" width="7.6640625" style="92" customWidth="1"/>
    <col min="7685" max="7685" width="8.1640625" style="92" customWidth="1"/>
    <col min="7686" max="7686" width="5.1640625" style="92" customWidth="1"/>
    <col min="7687" max="7687" width="7" style="92" customWidth="1"/>
    <col min="7688" max="7688" width="6.83203125" style="92" customWidth="1"/>
    <col min="7689" max="7689" width="7" style="92" customWidth="1"/>
    <col min="7690" max="7690" width="4.6640625" style="92" customWidth="1"/>
    <col min="7691" max="7691" width="6.6640625" style="92" customWidth="1"/>
    <col min="7692" max="7692" width="7.33203125" style="92" customWidth="1"/>
    <col min="7693" max="7693" width="5.1640625" style="92" customWidth="1"/>
    <col min="7694" max="7937" width="9.33203125" style="92"/>
    <col min="7938" max="7938" width="12.6640625" style="92" customWidth="1"/>
    <col min="7939" max="7939" width="8" style="92" customWidth="1"/>
    <col min="7940" max="7940" width="7.6640625" style="92" customWidth="1"/>
    <col min="7941" max="7941" width="8.1640625" style="92" customWidth="1"/>
    <col min="7942" max="7942" width="5.1640625" style="92" customWidth="1"/>
    <col min="7943" max="7943" width="7" style="92" customWidth="1"/>
    <col min="7944" max="7944" width="6.83203125" style="92" customWidth="1"/>
    <col min="7945" max="7945" width="7" style="92" customWidth="1"/>
    <col min="7946" max="7946" width="4.6640625" style="92" customWidth="1"/>
    <col min="7947" max="7947" width="6.6640625" style="92" customWidth="1"/>
    <col min="7948" max="7948" width="7.33203125" style="92" customWidth="1"/>
    <col min="7949" max="7949" width="5.1640625" style="92" customWidth="1"/>
    <col min="7950" max="8193" width="9.33203125" style="92"/>
    <col min="8194" max="8194" width="12.6640625" style="92" customWidth="1"/>
    <col min="8195" max="8195" width="8" style="92" customWidth="1"/>
    <col min="8196" max="8196" width="7.6640625" style="92" customWidth="1"/>
    <col min="8197" max="8197" width="8.1640625" style="92" customWidth="1"/>
    <col min="8198" max="8198" width="5.1640625" style="92" customWidth="1"/>
    <col min="8199" max="8199" width="7" style="92" customWidth="1"/>
    <col min="8200" max="8200" width="6.83203125" style="92" customWidth="1"/>
    <col min="8201" max="8201" width="7" style="92" customWidth="1"/>
    <col min="8202" max="8202" width="4.6640625" style="92" customWidth="1"/>
    <col min="8203" max="8203" width="6.6640625" style="92" customWidth="1"/>
    <col min="8204" max="8204" width="7.33203125" style="92" customWidth="1"/>
    <col min="8205" max="8205" width="5.1640625" style="92" customWidth="1"/>
    <col min="8206" max="8449" width="9.33203125" style="92"/>
    <col min="8450" max="8450" width="12.6640625" style="92" customWidth="1"/>
    <col min="8451" max="8451" width="8" style="92" customWidth="1"/>
    <col min="8452" max="8452" width="7.6640625" style="92" customWidth="1"/>
    <col min="8453" max="8453" width="8.1640625" style="92" customWidth="1"/>
    <col min="8454" max="8454" width="5.1640625" style="92" customWidth="1"/>
    <col min="8455" max="8455" width="7" style="92" customWidth="1"/>
    <col min="8456" max="8456" width="6.83203125" style="92" customWidth="1"/>
    <col min="8457" max="8457" width="7" style="92" customWidth="1"/>
    <col min="8458" max="8458" width="4.6640625" style="92" customWidth="1"/>
    <col min="8459" max="8459" width="6.6640625" style="92" customWidth="1"/>
    <col min="8460" max="8460" width="7.33203125" style="92" customWidth="1"/>
    <col min="8461" max="8461" width="5.1640625" style="92" customWidth="1"/>
    <col min="8462" max="8705" width="9.33203125" style="92"/>
    <col min="8706" max="8706" width="12.6640625" style="92" customWidth="1"/>
    <col min="8707" max="8707" width="8" style="92" customWidth="1"/>
    <col min="8708" max="8708" width="7.6640625" style="92" customWidth="1"/>
    <col min="8709" max="8709" width="8.1640625" style="92" customWidth="1"/>
    <col min="8710" max="8710" width="5.1640625" style="92" customWidth="1"/>
    <col min="8711" max="8711" width="7" style="92" customWidth="1"/>
    <col min="8712" max="8712" width="6.83203125" style="92" customWidth="1"/>
    <col min="8713" max="8713" width="7" style="92" customWidth="1"/>
    <col min="8714" max="8714" width="4.6640625" style="92" customWidth="1"/>
    <col min="8715" max="8715" width="6.6640625" style="92" customWidth="1"/>
    <col min="8716" max="8716" width="7.33203125" style="92" customWidth="1"/>
    <col min="8717" max="8717" width="5.1640625" style="92" customWidth="1"/>
    <col min="8718" max="8961" width="9.33203125" style="92"/>
    <col min="8962" max="8962" width="12.6640625" style="92" customWidth="1"/>
    <col min="8963" max="8963" width="8" style="92" customWidth="1"/>
    <col min="8964" max="8964" width="7.6640625" style="92" customWidth="1"/>
    <col min="8965" max="8965" width="8.1640625" style="92" customWidth="1"/>
    <col min="8966" max="8966" width="5.1640625" style="92" customWidth="1"/>
    <col min="8967" max="8967" width="7" style="92" customWidth="1"/>
    <col min="8968" max="8968" width="6.83203125" style="92" customWidth="1"/>
    <col min="8969" max="8969" width="7" style="92" customWidth="1"/>
    <col min="8970" max="8970" width="4.6640625" style="92" customWidth="1"/>
    <col min="8971" max="8971" width="6.6640625" style="92" customWidth="1"/>
    <col min="8972" max="8972" width="7.33203125" style="92" customWidth="1"/>
    <col min="8973" max="8973" width="5.1640625" style="92" customWidth="1"/>
    <col min="8974" max="9217" width="9.33203125" style="92"/>
    <col min="9218" max="9218" width="12.6640625" style="92" customWidth="1"/>
    <col min="9219" max="9219" width="8" style="92" customWidth="1"/>
    <col min="9220" max="9220" width="7.6640625" style="92" customWidth="1"/>
    <col min="9221" max="9221" width="8.1640625" style="92" customWidth="1"/>
    <col min="9222" max="9222" width="5.1640625" style="92" customWidth="1"/>
    <col min="9223" max="9223" width="7" style="92" customWidth="1"/>
    <col min="9224" max="9224" width="6.83203125" style="92" customWidth="1"/>
    <col min="9225" max="9225" width="7" style="92" customWidth="1"/>
    <col min="9226" max="9226" width="4.6640625" style="92" customWidth="1"/>
    <col min="9227" max="9227" width="6.6640625" style="92" customWidth="1"/>
    <col min="9228" max="9228" width="7.33203125" style="92" customWidth="1"/>
    <col min="9229" max="9229" width="5.1640625" style="92" customWidth="1"/>
    <col min="9230" max="9473" width="9.33203125" style="92"/>
    <col min="9474" max="9474" width="12.6640625" style="92" customWidth="1"/>
    <col min="9475" max="9475" width="8" style="92" customWidth="1"/>
    <col min="9476" max="9476" width="7.6640625" style="92" customWidth="1"/>
    <col min="9477" max="9477" width="8.1640625" style="92" customWidth="1"/>
    <col min="9478" max="9478" width="5.1640625" style="92" customWidth="1"/>
    <col min="9479" max="9479" width="7" style="92" customWidth="1"/>
    <col min="9480" max="9480" width="6.83203125" style="92" customWidth="1"/>
    <col min="9481" max="9481" width="7" style="92" customWidth="1"/>
    <col min="9482" max="9482" width="4.6640625" style="92" customWidth="1"/>
    <col min="9483" max="9483" width="6.6640625" style="92" customWidth="1"/>
    <col min="9484" max="9484" width="7.33203125" style="92" customWidth="1"/>
    <col min="9485" max="9485" width="5.1640625" style="92" customWidth="1"/>
    <col min="9486" max="9729" width="9.33203125" style="92"/>
    <col min="9730" max="9730" width="12.6640625" style="92" customWidth="1"/>
    <col min="9731" max="9731" width="8" style="92" customWidth="1"/>
    <col min="9732" max="9732" width="7.6640625" style="92" customWidth="1"/>
    <col min="9733" max="9733" width="8.1640625" style="92" customWidth="1"/>
    <col min="9734" max="9734" width="5.1640625" style="92" customWidth="1"/>
    <col min="9735" max="9735" width="7" style="92" customWidth="1"/>
    <col min="9736" max="9736" width="6.83203125" style="92" customWidth="1"/>
    <col min="9737" max="9737" width="7" style="92" customWidth="1"/>
    <col min="9738" max="9738" width="4.6640625" style="92" customWidth="1"/>
    <col min="9739" max="9739" width="6.6640625" style="92" customWidth="1"/>
    <col min="9740" max="9740" width="7.33203125" style="92" customWidth="1"/>
    <col min="9741" max="9741" width="5.1640625" style="92" customWidth="1"/>
    <col min="9742" max="9985" width="9.33203125" style="92"/>
    <col min="9986" max="9986" width="12.6640625" style="92" customWidth="1"/>
    <col min="9987" max="9987" width="8" style="92" customWidth="1"/>
    <col min="9988" max="9988" width="7.6640625" style="92" customWidth="1"/>
    <col min="9989" max="9989" width="8.1640625" style="92" customWidth="1"/>
    <col min="9990" max="9990" width="5.1640625" style="92" customWidth="1"/>
    <col min="9991" max="9991" width="7" style="92" customWidth="1"/>
    <col min="9992" max="9992" width="6.83203125" style="92" customWidth="1"/>
    <col min="9993" max="9993" width="7" style="92" customWidth="1"/>
    <col min="9994" max="9994" width="4.6640625" style="92" customWidth="1"/>
    <col min="9995" max="9995" width="6.6640625" style="92" customWidth="1"/>
    <col min="9996" max="9996" width="7.33203125" style="92" customWidth="1"/>
    <col min="9997" max="9997" width="5.1640625" style="92" customWidth="1"/>
    <col min="9998" max="10241" width="9.33203125" style="92"/>
    <col min="10242" max="10242" width="12.6640625" style="92" customWidth="1"/>
    <col min="10243" max="10243" width="8" style="92" customWidth="1"/>
    <col min="10244" max="10244" width="7.6640625" style="92" customWidth="1"/>
    <col min="10245" max="10245" width="8.1640625" style="92" customWidth="1"/>
    <col min="10246" max="10246" width="5.1640625" style="92" customWidth="1"/>
    <col min="10247" max="10247" width="7" style="92" customWidth="1"/>
    <col min="10248" max="10248" width="6.83203125" style="92" customWidth="1"/>
    <col min="10249" max="10249" width="7" style="92" customWidth="1"/>
    <col min="10250" max="10250" width="4.6640625" style="92" customWidth="1"/>
    <col min="10251" max="10251" width="6.6640625" style="92" customWidth="1"/>
    <col min="10252" max="10252" width="7.33203125" style="92" customWidth="1"/>
    <col min="10253" max="10253" width="5.1640625" style="92" customWidth="1"/>
    <col min="10254" max="10497" width="9.33203125" style="92"/>
    <col min="10498" max="10498" width="12.6640625" style="92" customWidth="1"/>
    <col min="10499" max="10499" width="8" style="92" customWidth="1"/>
    <col min="10500" max="10500" width="7.6640625" style="92" customWidth="1"/>
    <col min="10501" max="10501" width="8.1640625" style="92" customWidth="1"/>
    <col min="10502" max="10502" width="5.1640625" style="92" customWidth="1"/>
    <col min="10503" max="10503" width="7" style="92" customWidth="1"/>
    <col min="10504" max="10504" width="6.83203125" style="92" customWidth="1"/>
    <col min="10505" max="10505" width="7" style="92" customWidth="1"/>
    <col min="10506" max="10506" width="4.6640625" style="92" customWidth="1"/>
    <col min="10507" max="10507" width="6.6640625" style="92" customWidth="1"/>
    <col min="10508" max="10508" width="7.33203125" style="92" customWidth="1"/>
    <col min="10509" max="10509" width="5.1640625" style="92" customWidth="1"/>
    <col min="10510" max="10753" width="9.33203125" style="92"/>
    <col min="10754" max="10754" width="12.6640625" style="92" customWidth="1"/>
    <col min="10755" max="10755" width="8" style="92" customWidth="1"/>
    <col min="10756" max="10756" width="7.6640625" style="92" customWidth="1"/>
    <col min="10757" max="10757" width="8.1640625" style="92" customWidth="1"/>
    <col min="10758" max="10758" width="5.1640625" style="92" customWidth="1"/>
    <col min="10759" max="10759" width="7" style="92" customWidth="1"/>
    <col min="10760" max="10760" width="6.83203125" style="92" customWidth="1"/>
    <col min="10761" max="10761" width="7" style="92" customWidth="1"/>
    <col min="10762" max="10762" width="4.6640625" style="92" customWidth="1"/>
    <col min="10763" max="10763" width="6.6640625" style="92" customWidth="1"/>
    <col min="10764" max="10764" width="7.33203125" style="92" customWidth="1"/>
    <col min="10765" max="10765" width="5.1640625" style="92" customWidth="1"/>
    <col min="10766" max="11009" width="9.33203125" style="92"/>
    <col min="11010" max="11010" width="12.6640625" style="92" customWidth="1"/>
    <col min="11011" max="11011" width="8" style="92" customWidth="1"/>
    <col min="11012" max="11012" width="7.6640625" style="92" customWidth="1"/>
    <col min="11013" max="11013" width="8.1640625" style="92" customWidth="1"/>
    <col min="11014" max="11014" width="5.1640625" style="92" customWidth="1"/>
    <col min="11015" max="11015" width="7" style="92" customWidth="1"/>
    <col min="11016" max="11016" width="6.83203125" style="92" customWidth="1"/>
    <col min="11017" max="11017" width="7" style="92" customWidth="1"/>
    <col min="11018" max="11018" width="4.6640625" style="92" customWidth="1"/>
    <col min="11019" max="11019" width="6.6640625" style="92" customWidth="1"/>
    <col min="11020" max="11020" width="7.33203125" style="92" customWidth="1"/>
    <col min="11021" max="11021" width="5.1640625" style="92" customWidth="1"/>
    <col min="11022" max="11265" width="9.33203125" style="92"/>
    <col min="11266" max="11266" width="12.6640625" style="92" customWidth="1"/>
    <col min="11267" max="11267" width="8" style="92" customWidth="1"/>
    <col min="11268" max="11268" width="7.6640625" style="92" customWidth="1"/>
    <col min="11269" max="11269" width="8.1640625" style="92" customWidth="1"/>
    <col min="11270" max="11270" width="5.1640625" style="92" customWidth="1"/>
    <col min="11271" max="11271" width="7" style="92" customWidth="1"/>
    <col min="11272" max="11272" width="6.83203125" style="92" customWidth="1"/>
    <col min="11273" max="11273" width="7" style="92" customWidth="1"/>
    <col min="11274" max="11274" width="4.6640625" style="92" customWidth="1"/>
    <col min="11275" max="11275" width="6.6640625" style="92" customWidth="1"/>
    <col min="11276" max="11276" width="7.33203125" style="92" customWidth="1"/>
    <col min="11277" max="11277" width="5.1640625" style="92" customWidth="1"/>
    <col min="11278" max="11521" width="9.33203125" style="92"/>
    <col min="11522" max="11522" width="12.6640625" style="92" customWidth="1"/>
    <col min="11523" max="11523" width="8" style="92" customWidth="1"/>
    <col min="11524" max="11524" width="7.6640625" style="92" customWidth="1"/>
    <col min="11525" max="11525" width="8.1640625" style="92" customWidth="1"/>
    <col min="11526" max="11526" width="5.1640625" style="92" customWidth="1"/>
    <col min="11527" max="11527" width="7" style="92" customWidth="1"/>
    <col min="11528" max="11528" width="6.83203125" style="92" customWidth="1"/>
    <col min="11529" max="11529" width="7" style="92" customWidth="1"/>
    <col min="11530" max="11530" width="4.6640625" style="92" customWidth="1"/>
    <col min="11531" max="11531" width="6.6640625" style="92" customWidth="1"/>
    <col min="11532" max="11532" width="7.33203125" style="92" customWidth="1"/>
    <col min="11533" max="11533" width="5.1640625" style="92" customWidth="1"/>
    <col min="11534" max="11777" width="9.33203125" style="92"/>
    <col min="11778" max="11778" width="12.6640625" style="92" customWidth="1"/>
    <col min="11779" max="11779" width="8" style="92" customWidth="1"/>
    <col min="11780" max="11780" width="7.6640625" style="92" customWidth="1"/>
    <col min="11781" max="11781" width="8.1640625" style="92" customWidth="1"/>
    <col min="11782" max="11782" width="5.1640625" style="92" customWidth="1"/>
    <col min="11783" max="11783" width="7" style="92" customWidth="1"/>
    <col min="11784" max="11784" width="6.83203125" style="92" customWidth="1"/>
    <col min="11785" max="11785" width="7" style="92" customWidth="1"/>
    <col min="11786" max="11786" width="4.6640625" style="92" customWidth="1"/>
    <col min="11787" max="11787" width="6.6640625" style="92" customWidth="1"/>
    <col min="11788" max="11788" width="7.33203125" style="92" customWidth="1"/>
    <col min="11789" max="11789" width="5.1640625" style="92" customWidth="1"/>
    <col min="11790" max="12033" width="9.33203125" style="92"/>
    <col min="12034" max="12034" width="12.6640625" style="92" customWidth="1"/>
    <col min="12035" max="12035" width="8" style="92" customWidth="1"/>
    <col min="12036" max="12036" width="7.6640625" style="92" customWidth="1"/>
    <col min="12037" max="12037" width="8.1640625" style="92" customWidth="1"/>
    <col min="12038" max="12038" width="5.1640625" style="92" customWidth="1"/>
    <col min="12039" max="12039" width="7" style="92" customWidth="1"/>
    <col min="12040" max="12040" width="6.83203125" style="92" customWidth="1"/>
    <col min="12041" max="12041" width="7" style="92" customWidth="1"/>
    <col min="12042" max="12042" width="4.6640625" style="92" customWidth="1"/>
    <col min="12043" max="12043" width="6.6640625" style="92" customWidth="1"/>
    <col min="12044" max="12044" width="7.33203125" style="92" customWidth="1"/>
    <col min="12045" max="12045" width="5.1640625" style="92" customWidth="1"/>
    <col min="12046" max="12289" width="9.33203125" style="92"/>
    <col min="12290" max="12290" width="12.6640625" style="92" customWidth="1"/>
    <col min="12291" max="12291" width="8" style="92" customWidth="1"/>
    <col min="12292" max="12292" width="7.6640625" style="92" customWidth="1"/>
    <col min="12293" max="12293" width="8.1640625" style="92" customWidth="1"/>
    <col min="12294" max="12294" width="5.1640625" style="92" customWidth="1"/>
    <col min="12295" max="12295" width="7" style="92" customWidth="1"/>
    <col min="12296" max="12296" width="6.83203125" style="92" customWidth="1"/>
    <col min="12297" max="12297" width="7" style="92" customWidth="1"/>
    <col min="12298" max="12298" width="4.6640625" style="92" customWidth="1"/>
    <col min="12299" max="12299" width="6.6640625" style="92" customWidth="1"/>
    <col min="12300" max="12300" width="7.33203125" style="92" customWidth="1"/>
    <col min="12301" max="12301" width="5.1640625" style="92" customWidth="1"/>
    <col min="12302" max="12545" width="9.33203125" style="92"/>
    <col min="12546" max="12546" width="12.6640625" style="92" customWidth="1"/>
    <col min="12547" max="12547" width="8" style="92" customWidth="1"/>
    <col min="12548" max="12548" width="7.6640625" style="92" customWidth="1"/>
    <col min="12549" max="12549" width="8.1640625" style="92" customWidth="1"/>
    <col min="12550" max="12550" width="5.1640625" style="92" customWidth="1"/>
    <col min="12551" max="12551" width="7" style="92" customWidth="1"/>
    <col min="12552" max="12552" width="6.83203125" style="92" customWidth="1"/>
    <col min="12553" max="12553" width="7" style="92" customWidth="1"/>
    <col min="12554" max="12554" width="4.6640625" style="92" customWidth="1"/>
    <col min="12555" max="12555" width="6.6640625" style="92" customWidth="1"/>
    <col min="12556" max="12556" width="7.33203125" style="92" customWidth="1"/>
    <col min="12557" max="12557" width="5.1640625" style="92" customWidth="1"/>
    <col min="12558" max="12801" width="9.33203125" style="92"/>
    <col min="12802" max="12802" width="12.6640625" style="92" customWidth="1"/>
    <col min="12803" max="12803" width="8" style="92" customWidth="1"/>
    <col min="12804" max="12804" width="7.6640625" style="92" customWidth="1"/>
    <col min="12805" max="12805" width="8.1640625" style="92" customWidth="1"/>
    <col min="12806" max="12806" width="5.1640625" style="92" customWidth="1"/>
    <col min="12807" max="12807" width="7" style="92" customWidth="1"/>
    <col min="12808" max="12808" width="6.83203125" style="92" customWidth="1"/>
    <col min="12809" max="12809" width="7" style="92" customWidth="1"/>
    <col min="12810" max="12810" width="4.6640625" style="92" customWidth="1"/>
    <col min="12811" max="12811" width="6.6640625" style="92" customWidth="1"/>
    <col min="12812" max="12812" width="7.33203125" style="92" customWidth="1"/>
    <col min="12813" max="12813" width="5.1640625" style="92" customWidth="1"/>
    <col min="12814" max="13057" width="9.33203125" style="92"/>
    <col min="13058" max="13058" width="12.6640625" style="92" customWidth="1"/>
    <col min="13059" max="13059" width="8" style="92" customWidth="1"/>
    <col min="13060" max="13060" width="7.6640625" style="92" customWidth="1"/>
    <col min="13061" max="13061" width="8.1640625" style="92" customWidth="1"/>
    <col min="13062" max="13062" width="5.1640625" style="92" customWidth="1"/>
    <col min="13063" max="13063" width="7" style="92" customWidth="1"/>
    <col min="13064" max="13064" width="6.83203125" style="92" customWidth="1"/>
    <col min="13065" max="13065" width="7" style="92" customWidth="1"/>
    <col min="13066" max="13066" width="4.6640625" style="92" customWidth="1"/>
    <col min="13067" max="13067" width="6.6640625" style="92" customWidth="1"/>
    <col min="13068" max="13068" width="7.33203125" style="92" customWidth="1"/>
    <col min="13069" max="13069" width="5.1640625" style="92" customWidth="1"/>
    <col min="13070" max="13313" width="9.33203125" style="92"/>
    <col min="13314" max="13314" width="12.6640625" style="92" customWidth="1"/>
    <col min="13315" max="13315" width="8" style="92" customWidth="1"/>
    <col min="13316" max="13316" width="7.6640625" style="92" customWidth="1"/>
    <col min="13317" max="13317" width="8.1640625" style="92" customWidth="1"/>
    <col min="13318" max="13318" width="5.1640625" style="92" customWidth="1"/>
    <col min="13319" max="13319" width="7" style="92" customWidth="1"/>
    <col min="13320" max="13320" width="6.83203125" style="92" customWidth="1"/>
    <col min="13321" max="13321" width="7" style="92" customWidth="1"/>
    <col min="13322" max="13322" width="4.6640625" style="92" customWidth="1"/>
    <col min="13323" max="13323" width="6.6640625" style="92" customWidth="1"/>
    <col min="13324" max="13324" width="7.33203125" style="92" customWidth="1"/>
    <col min="13325" max="13325" width="5.1640625" style="92" customWidth="1"/>
    <col min="13326" max="13569" width="9.33203125" style="92"/>
    <col min="13570" max="13570" width="12.6640625" style="92" customWidth="1"/>
    <col min="13571" max="13571" width="8" style="92" customWidth="1"/>
    <col min="13572" max="13572" width="7.6640625" style="92" customWidth="1"/>
    <col min="13573" max="13573" width="8.1640625" style="92" customWidth="1"/>
    <col min="13574" max="13574" width="5.1640625" style="92" customWidth="1"/>
    <col min="13575" max="13575" width="7" style="92" customWidth="1"/>
    <col min="13576" max="13576" width="6.83203125" style="92" customWidth="1"/>
    <col min="13577" max="13577" width="7" style="92" customWidth="1"/>
    <col min="13578" max="13578" width="4.6640625" style="92" customWidth="1"/>
    <col min="13579" max="13579" width="6.6640625" style="92" customWidth="1"/>
    <col min="13580" max="13580" width="7.33203125" style="92" customWidth="1"/>
    <col min="13581" max="13581" width="5.1640625" style="92" customWidth="1"/>
    <col min="13582" max="13825" width="9.33203125" style="92"/>
    <col min="13826" max="13826" width="12.6640625" style="92" customWidth="1"/>
    <col min="13827" max="13827" width="8" style="92" customWidth="1"/>
    <col min="13828" max="13828" width="7.6640625" style="92" customWidth="1"/>
    <col min="13829" max="13829" width="8.1640625" style="92" customWidth="1"/>
    <col min="13830" max="13830" width="5.1640625" style="92" customWidth="1"/>
    <col min="13831" max="13831" width="7" style="92" customWidth="1"/>
    <col min="13832" max="13832" width="6.83203125" style="92" customWidth="1"/>
    <col min="13833" max="13833" width="7" style="92" customWidth="1"/>
    <col min="13834" max="13834" width="4.6640625" style="92" customWidth="1"/>
    <col min="13835" max="13835" width="6.6640625" style="92" customWidth="1"/>
    <col min="13836" max="13836" width="7.33203125" style="92" customWidth="1"/>
    <col min="13837" max="13837" width="5.1640625" style="92" customWidth="1"/>
    <col min="13838" max="14081" width="9.33203125" style="92"/>
    <col min="14082" max="14082" width="12.6640625" style="92" customWidth="1"/>
    <col min="14083" max="14083" width="8" style="92" customWidth="1"/>
    <col min="14084" max="14084" width="7.6640625" style="92" customWidth="1"/>
    <col min="14085" max="14085" width="8.1640625" style="92" customWidth="1"/>
    <col min="14086" max="14086" width="5.1640625" style="92" customWidth="1"/>
    <col min="14087" max="14087" width="7" style="92" customWidth="1"/>
    <col min="14088" max="14088" width="6.83203125" style="92" customWidth="1"/>
    <col min="14089" max="14089" width="7" style="92" customWidth="1"/>
    <col min="14090" max="14090" width="4.6640625" style="92" customWidth="1"/>
    <col min="14091" max="14091" width="6.6640625" style="92" customWidth="1"/>
    <col min="14092" max="14092" width="7.33203125" style="92" customWidth="1"/>
    <col min="14093" max="14093" width="5.1640625" style="92" customWidth="1"/>
    <col min="14094" max="14337" width="9.33203125" style="92"/>
    <col min="14338" max="14338" width="12.6640625" style="92" customWidth="1"/>
    <col min="14339" max="14339" width="8" style="92" customWidth="1"/>
    <col min="14340" max="14340" width="7.6640625" style="92" customWidth="1"/>
    <col min="14341" max="14341" width="8.1640625" style="92" customWidth="1"/>
    <col min="14342" max="14342" width="5.1640625" style="92" customWidth="1"/>
    <col min="14343" max="14343" width="7" style="92" customWidth="1"/>
    <col min="14344" max="14344" width="6.83203125" style="92" customWidth="1"/>
    <col min="14345" max="14345" width="7" style="92" customWidth="1"/>
    <col min="14346" max="14346" width="4.6640625" style="92" customWidth="1"/>
    <col min="14347" max="14347" width="6.6640625" style="92" customWidth="1"/>
    <col min="14348" max="14348" width="7.33203125" style="92" customWidth="1"/>
    <col min="14349" max="14349" width="5.1640625" style="92" customWidth="1"/>
    <col min="14350" max="14593" width="9.33203125" style="92"/>
    <col min="14594" max="14594" width="12.6640625" style="92" customWidth="1"/>
    <col min="14595" max="14595" width="8" style="92" customWidth="1"/>
    <col min="14596" max="14596" width="7.6640625" style="92" customWidth="1"/>
    <col min="14597" max="14597" width="8.1640625" style="92" customWidth="1"/>
    <col min="14598" max="14598" width="5.1640625" style="92" customWidth="1"/>
    <col min="14599" max="14599" width="7" style="92" customWidth="1"/>
    <col min="14600" max="14600" width="6.83203125" style="92" customWidth="1"/>
    <col min="14601" max="14601" width="7" style="92" customWidth="1"/>
    <col min="14602" max="14602" width="4.6640625" style="92" customWidth="1"/>
    <col min="14603" max="14603" width="6.6640625" style="92" customWidth="1"/>
    <col min="14604" max="14604" width="7.33203125" style="92" customWidth="1"/>
    <col min="14605" max="14605" width="5.1640625" style="92" customWidth="1"/>
    <col min="14606" max="14849" width="9.33203125" style="92"/>
    <col min="14850" max="14850" width="12.6640625" style="92" customWidth="1"/>
    <col min="14851" max="14851" width="8" style="92" customWidth="1"/>
    <col min="14852" max="14852" width="7.6640625" style="92" customWidth="1"/>
    <col min="14853" max="14853" width="8.1640625" style="92" customWidth="1"/>
    <col min="14854" max="14854" width="5.1640625" style="92" customWidth="1"/>
    <col min="14855" max="14855" width="7" style="92" customWidth="1"/>
    <col min="14856" max="14856" width="6.83203125" style="92" customWidth="1"/>
    <col min="14857" max="14857" width="7" style="92" customWidth="1"/>
    <col min="14858" max="14858" width="4.6640625" style="92" customWidth="1"/>
    <col min="14859" max="14859" width="6.6640625" style="92" customWidth="1"/>
    <col min="14860" max="14860" width="7.33203125" style="92" customWidth="1"/>
    <col min="14861" max="14861" width="5.1640625" style="92" customWidth="1"/>
    <col min="14862" max="15105" width="9.33203125" style="92"/>
    <col min="15106" max="15106" width="12.6640625" style="92" customWidth="1"/>
    <col min="15107" max="15107" width="8" style="92" customWidth="1"/>
    <col min="15108" max="15108" width="7.6640625" style="92" customWidth="1"/>
    <col min="15109" max="15109" width="8.1640625" style="92" customWidth="1"/>
    <col min="15110" max="15110" width="5.1640625" style="92" customWidth="1"/>
    <col min="15111" max="15111" width="7" style="92" customWidth="1"/>
    <col min="15112" max="15112" width="6.83203125" style="92" customWidth="1"/>
    <col min="15113" max="15113" width="7" style="92" customWidth="1"/>
    <col min="15114" max="15114" width="4.6640625" style="92" customWidth="1"/>
    <col min="15115" max="15115" width="6.6640625" style="92" customWidth="1"/>
    <col min="15116" max="15116" width="7.33203125" style="92" customWidth="1"/>
    <col min="15117" max="15117" width="5.1640625" style="92" customWidth="1"/>
    <col min="15118" max="15361" width="9.33203125" style="92"/>
    <col min="15362" max="15362" width="12.6640625" style="92" customWidth="1"/>
    <col min="15363" max="15363" width="8" style="92" customWidth="1"/>
    <col min="15364" max="15364" width="7.6640625" style="92" customWidth="1"/>
    <col min="15365" max="15365" width="8.1640625" style="92" customWidth="1"/>
    <col min="15366" max="15366" width="5.1640625" style="92" customWidth="1"/>
    <col min="15367" max="15367" width="7" style="92" customWidth="1"/>
    <col min="15368" max="15368" width="6.83203125" style="92" customWidth="1"/>
    <col min="15369" max="15369" width="7" style="92" customWidth="1"/>
    <col min="15370" max="15370" width="4.6640625" style="92" customWidth="1"/>
    <col min="15371" max="15371" width="6.6640625" style="92" customWidth="1"/>
    <col min="15372" max="15372" width="7.33203125" style="92" customWidth="1"/>
    <col min="15373" max="15373" width="5.1640625" style="92" customWidth="1"/>
    <col min="15374" max="15617" width="9.33203125" style="92"/>
    <col min="15618" max="15618" width="12.6640625" style="92" customWidth="1"/>
    <col min="15619" max="15619" width="8" style="92" customWidth="1"/>
    <col min="15620" max="15620" width="7.6640625" style="92" customWidth="1"/>
    <col min="15621" max="15621" width="8.1640625" style="92" customWidth="1"/>
    <col min="15622" max="15622" width="5.1640625" style="92" customWidth="1"/>
    <col min="15623" max="15623" width="7" style="92" customWidth="1"/>
    <col min="15624" max="15624" width="6.83203125" style="92" customWidth="1"/>
    <col min="15625" max="15625" width="7" style="92" customWidth="1"/>
    <col min="15626" max="15626" width="4.6640625" style="92" customWidth="1"/>
    <col min="15627" max="15627" width="6.6640625" style="92" customWidth="1"/>
    <col min="15628" max="15628" width="7.33203125" style="92" customWidth="1"/>
    <col min="15629" max="15629" width="5.1640625" style="92" customWidth="1"/>
    <col min="15630" max="15873" width="9.33203125" style="92"/>
    <col min="15874" max="15874" width="12.6640625" style="92" customWidth="1"/>
    <col min="15875" max="15875" width="8" style="92" customWidth="1"/>
    <col min="15876" max="15876" width="7.6640625" style="92" customWidth="1"/>
    <col min="15877" max="15877" width="8.1640625" style="92" customWidth="1"/>
    <col min="15878" max="15878" width="5.1640625" style="92" customWidth="1"/>
    <col min="15879" max="15879" width="7" style="92" customWidth="1"/>
    <col min="15880" max="15880" width="6.83203125" style="92" customWidth="1"/>
    <col min="15881" max="15881" width="7" style="92" customWidth="1"/>
    <col min="15882" max="15882" width="4.6640625" style="92" customWidth="1"/>
    <col min="15883" max="15883" width="6.6640625" style="92" customWidth="1"/>
    <col min="15884" max="15884" width="7.33203125" style="92" customWidth="1"/>
    <col min="15885" max="15885" width="5.1640625" style="92" customWidth="1"/>
    <col min="15886" max="16129" width="9.33203125" style="92"/>
    <col min="16130" max="16130" width="12.6640625" style="92" customWidth="1"/>
    <col min="16131" max="16131" width="8" style="92" customWidth="1"/>
    <col min="16132" max="16132" width="7.6640625" style="92" customWidth="1"/>
    <col min="16133" max="16133" width="8.1640625" style="92" customWidth="1"/>
    <col min="16134" max="16134" width="5.1640625" style="92" customWidth="1"/>
    <col min="16135" max="16135" width="7" style="92" customWidth="1"/>
    <col min="16136" max="16136" width="6.83203125" style="92" customWidth="1"/>
    <col min="16137" max="16137" width="7" style="92" customWidth="1"/>
    <col min="16138" max="16138" width="4.6640625" style="92" customWidth="1"/>
    <col min="16139" max="16139" width="6.6640625" style="92" customWidth="1"/>
    <col min="16140" max="16140" width="7.33203125" style="92" customWidth="1"/>
    <col min="16141" max="16141" width="5.1640625" style="92" customWidth="1"/>
    <col min="16142" max="16384" width="9.33203125" style="92"/>
  </cols>
  <sheetData>
    <row r="1" spans="1:13" ht="22.5" customHeight="1" thickBot="1">
      <c r="A1" s="2158" t="s">
        <v>641</v>
      </c>
      <c r="B1" s="2158"/>
      <c r="C1" s="2158"/>
      <c r="D1" s="2158"/>
      <c r="E1" s="2158"/>
      <c r="F1" s="2158"/>
      <c r="G1" s="2158"/>
      <c r="H1" s="2158"/>
      <c r="I1" s="2158"/>
      <c r="J1" s="2158"/>
      <c r="K1" s="2158"/>
      <c r="L1" s="2158"/>
      <c r="M1" s="2158"/>
    </row>
    <row r="2" spans="1:13" ht="69.95" customHeight="1" thickBot="1">
      <c r="A2" s="2142" t="s">
        <v>510</v>
      </c>
      <c r="B2" s="2143"/>
      <c r="C2" s="2151" t="s">
        <v>511</v>
      </c>
      <c r="D2" s="2151"/>
      <c r="E2" s="2151"/>
      <c r="F2" s="2159"/>
      <c r="G2" s="2160" t="s">
        <v>512</v>
      </c>
      <c r="H2" s="2097"/>
      <c r="I2" s="2097"/>
      <c r="J2" s="2098"/>
      <c r="K2" s="2160" t="s">
        <v>513</v>
      </c>
      <c r="L2" s="2097"/>
      <c r="M2" s="2098"/>
    </row>
    <row r="3" spans="1:13" ht="132.75" customHeight="1" thickBot="1">
      <c r="A3" s="2150" t="s">
        <v>1418</v>
      </c>
      <c r="B3" s="2151"/>
      <c r="C3" s="2152" t="s">
        <v>1419</v>
      </c>
      <c r="D3" s="2153"/>
      <c r="E3" s="2153"/>
      <c r="F3" s="2154"/>
      <c r="G3" s="2155"/>
      <c r="H3" s="2156"/>
      <c r="I3" s="2156"/>
      <c r="J3" s="2157"/>
      <c r="K3" s="2155"/>
      <c r="L3" s="2156"/>
      <c r="M3" s="2157"/>
    </row>
    <row r="4" spans="1:13" ht="209.25" customHeight="1" thickBot="1">
      <c r="A4" s="2160" t="s">
        <v>1421</v>
      </c>
      <c r="B4" s="2097"/>
      <c r="C4" s="2152" t="s">
        <v>2232</v>
      </c>
      <c r="D4" s="2153"/>
      <c r="E4" s="2153"/>
      <c r="F4" s="2154"/>
      <c r="G4" s="2155" t="s">
        <v>1575</v>
      </c>
      <c r="H4" s="2156"/>
      <c r="I4" s="2156"/>
      <c r="J4" s="2157"/>
      <c r="K4" s="2155" t="s">
        <v>1576</v>
      </c>
      <c r="L4" s="2156"/>
      <c r="M4" s="2157"/>
    </row>
    <row r="5" spans="1:13" ht="349.5" customHeight="1" thickBot="1">
      <c r="A5" s="2161" t="s">
        <v>1422</v>
      </c>
      <c r="B5" s="2162"/>
      <c r="C5" s="2152" t="s">
        <v>2287</v>
      </c>
      <c r="D5" s="2153"/>
      <c r="E5" s="2153"/>
      <c r="F5" s="2154"/>
      <c r="G5" s="2155" t="s">
        <v>1577</v>
      </c>
      <c r="H5" s="2156"/>
      <c r="I5" s="2156"/>
      <c r="J5" s="2157"/>
      <c r="K5" s="2155" t="s">
        <v>1578</v>
      </c>
      <c r="L5" s="2156"/>
      <c r="M5" s="2157"/>
    </row>
  </sheetData>
  <mergeCells count="17">
    <mergeCell ref="A4:B4"/>
    <mergeCell ref="C4:F4"/>
    <mergeCell ref="G4:J4"/>
    <mergeCell ref="K4:M4"/>
    <mergeCell ref="A5:B5"/>
    <mergeCell ref="C5:F5"/>
    <mergeCell ref="G5:J5"/>
    <mergeCell ref="K5:M5"/>
    <mergeCell ref="A3:B3"/>
    <mergeCell ref="C3:F3"/>
    <mergeCell ref="G3:J3"/>
    <mergeCell ref="K3:M3"/>
    <mergeCell ref="A1:M1"/>
    <mergeCell ref="A2:B2"/>
    <mergeCell ref="C2:F2"/>
    <mergeCell ref="G2:J2"/>
    <mergeCell ref="K2:M2"/>
  </mergeCell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9"/>
  <dimension ref="A1:O43"/>
  <sheetViews>
    <sheetView showZeros="0" workbookViewId="0">
      <selection activeCell="T41" sqref="T41"/>
    </sheetView>
  </sheetViews>
  <sheetFormatPr defaultColWidth="11.5" defaultRowHeight="12.75"/>
  <cols>
    <col min="1" max="2" width="12.83203125" style="278" customWidth="1"/>
    <col min="3" max="3" width="5.6640625" style="278" customWidth="1"/>
    <col min="4" max="12" width="6" style="278" customWidth="1"/>
    <col min="13" max="13" width="3.33203125" style="278" customWidth="1"/>
    <col min="14" max="14" width="6.1640625" style="278" customWidth="1"/>
    <col min="15" max="15" width="8.6640625" style="278" customWidth="1"/>
    <col min="16" max="256" width="11.5" style="278"/>
    <col min="257" max="258" width="12.83203125" style="278" customWidth="1"/>
    <col min="259" max="259" width="5.6640625" style="278" customWidth="1"/>
    <col min="260" max="268" width="6" style="278" customWidth="1"/>
    <col min="269" max="269" width="3.33203125" style="278" customWidth="1"/>
    <col min="270" max="270" width="6.1640625" style="278" customWidth="1"/>
    <col min="271" max="271" width="7" style="278" customWidth="1"/>
    <col min="272" max="512" width="11.5" style="278"/>
    <col min="513" max="514" width="12.83203125" style="278" customWidth="1"/>
    <col min="515" max="515" width="5.6640625" style="278" customWidth="1"/>
    <col min="516" max="524" width="6" style="278" customWidth="1"/>
    <col min="525" max="525" width="3.33203125" style="278" customWidth="1"/>
    <col min="526" max="526" width="6.1640625" style="278" customWidth="1"/>
    <col min="527" max="527" width="7" style="278" customWidth="1"/>
    <col min="528" max="768" width="11.5" style="278"/>
    <col min="769" max="770" width="12.83203125" style="278" customWidth="1"/>
    <col min="771" max="771" width="5.6640625" style="278" customWidth="1"/>
    <col min="772" max="780" width="6" style="278" customWidth="1"/>
    <col min="781" max="781" width="3.33203125" style="278" customWidth="1"/>
    <col min="782" max="782" width="6.1640625" style="278" customWidth="1"/>
    <col min="783" max="783" width="7" style="278" customWidth="1"/>
    <col min="784" max="1024" width="11.5" style="278"/>
    <col min="1025" max="1026" width="12.83203125" style="278" customWidth="1"/>
    <col min="1027" max="1027" width="5.6640625" style="278" customWidth="1"/>
    <col min="1028" max="1036" width="6" style="278" customWidth="1"/>
    <col min="1037" max="1037" width="3.33203125" style="278" customWidth="1"/>
    <col min="1038" max="1038" width="6.1640625" style="278" customWidth="1"/>
    <col min="1039" max="1039" width="7" style="278" customWidth="1"/>
    <col min="1040" max="1280" width="11.5" style="278"/>
    <col min="1281" max="1282" width="12.83203125" style="278" customWidth="1"/>
    <col min="1283" max="1283" width="5.6640625" style="278" customWidth="1"/>
    <col min="1284" max="1292" width="6" style="278" customWidth="1"/>
    <col min="1293" max="1293" width="3.33203125" style="278" customWidth="1"/>
    <col min="1294" max="1294" width="6.1640625" style="278" customWidth="1"/>
    <col min="1295" max="1295" width="7" style="278" customWidth="1"/>
    <col min="1296" max="1536" width="11.5" style="278"/>
    <col min="1537" max="1538" width="12.83203125" style="278" customWidth="1"/>
    <col min="1539" max="1539" width="5.6640625" style="278" customWidth="1"/>
    <col min="1540" max="1548" width="6" style="278" customWidth="1"/>
    <col min="1549" max="1549" width="3.33203125" style="278" customWidth="1"/>
    <col min="1550" max="1550" width="6.1640625" style="278" customWidth="1"/>
    <col min="1551" max="1551" width="7" style="278" customWidth="1"/>
    <col min="1552" max="1792" width="11.5" style="278"/>
    <col min="1793" max="1794" width="12.83203125" style="278" customWidth="1"/>
    <col min="1795" max="1795" width="5.6640625" style="278" customWidth="1"/>
    <col min="1796" max="1804" width="6" style="278" customWidth="1"/>
    <col min="1805" max="1805" width="3.33203125" style="278" customWidth="1"/>
    <col min="1806" max="1806" width="6.1640625" style="278" customWidth="1"/>
    <col min="1807" max="1807" width="7" style="278" customWidth="1"/>
    <col min="1808" max="2048" width="11.5" style="278"/>
    <col min="2049" max="2050" width="12.83203125" style="278" customWidth="1"/>
    <col min="2051" max="2051" width="5.6640625" style="278" customWidth="1"/>
    <col min="2052" max="2060" width="6" style="278" customWidth="1"/>
    <col min="2061" max="2061" width="3.33203125" style="278" customWidth="1"/>
    <col min="2062" max="2062" width="6.1640625" style="278" customWidth="1"/>
    <col min="2063" max="2063" width="7" style="278" customWidth="1"/>
    <col min="2064" max="2304" width="11.5" style="278"/>
    <col min="2305" max="2306" width="12.83203125" style="278" customWidth="1"/>
    <col min="2307" max="2307" width="5.6640625" style="278" customWidth="1"/>
    <col min="2308" max="2316" width="6" style="278" customWidth="1"/>
    <col min="2317" max="2317" width="3.33203125" style="278" customWidth="1"/>
    <col min="2318" max="2318" width="6.1640625" style="278" customWidth="1"/>
    <col min="2319" max="2319" width="7" style="278" customWidth="1"/>
    <col min="2320" max="2560" width="11.5" style="278"/>
    <col min="2561" max="2562" width="12.83203125" style="278" customWidth="1"/>
    <col min="2563" max="2563" width="5.6640625" style="278" customWidth="1"/>
    <col min="2564" max="2572" width="6" style="278" customWidth="1"/>
    <col min="2573" max="2573" width="3.33203125" style="278" customWidth="1"/>
    <col min="2574" max="2574" width="6.1640625" style="278" customWidth="1"/>
    <col min="2575" max="2575" width="7" style="278" customWidth="1"/>
    <col min="2576" max="2816" width="11.5" style="278"/>
    <col min="2817" max="2818" width="12.83203125" style="278" customWidth="1"/>
    <col min="2819" max="2819" width="5.6640625" style="278" customWidth="1"/>
    <col min="2820" max="2828" width="6" style="278" customWidth="1"/>
    <col min="2829" max="2829" width="3.33203125" style="278" customWidth="1"/>
    <col min="2830" max="2830" width="6.1640625" style="278" customWidth="1"/>
    <col min="2831" max="2831" width="7" style="278" customWidth="1"/>
    <col min="2832" max="3072" width="11.5" style="278"/>
    <col min="3073" max="3074" width="12.83203125" style="278" customWidth="1"/>
    <col min="3075" max="3075" width="5.6640625" style="278" customWidth="1"/>
    <col min="3076" max="3084" width="6" style="278" customWidth="1"/>
    <col min="3085" max="3085" width="3.33203125" style="278" customWidth="1"/>
    <col min="3086" max="3086" width="6.1640625" style="278" customWidth="1"/>
    <col min="3087" max="3087" width="7" style="278" customWidth="1"/>
    <col min="3088" max="3328" width="11.5" style="278"/>
    <col min="3329" max="3330" width="12.83203125" style="278" customWidth="1"/>
    <col min="3331" max="3331" width="5.6640625" style="278" customWidth="1"/>
    <col min="3332" max="3340" width="6" style="278" customWidth="1"/>
    <col min="3341" max="3341" width="3.33203125" style="278" customWidth="1"/>
    <col min="3342" max="3342" width="6.1640625" style="278" customWidth="1"/>
    <col min="3343" max="3343" width="7" style="278" customWidth="1"/>
    <col min="3344" max="3584" width="11.5" style="278"/>
    <col min="3585" max="3586" width="12.83203125" style="278" customWidth="1"/>
    <col min="3587" max="3587" width="5.6640625" style="278" customWidth="1"/>
    <col min="3588" max="3596" width="6" style="278" customWidth="1"/>
    <col min="3597" max="3597" width="3.33203125" style="278" customWidth="1"/>
    <col min="3598" max="3598" width="6.1640625" style="278" customWidth="1"/>
    <col min="3599" max="3599" width="7" style="278" customWidth="1"/>
    <col min="3600" max="3840" width="11.5" style="278"/>
    <col min="3841" max="3842" width="12.83203125" style="278" customWidth="1"/>
    <col min="3843" max="3843" width="5.6640625" style="278" customWidth="1"/>
    <col min="3844" max="3852" width="6" style="278" customWidth="1"/>
    <col min="3853" max="3853" width="3.33203125" style="278" customWidth="1"/>
    <col min="3854" max="3854" width="6.1640625" style="278" customWidth="1"/>
    <col min="3855" max="3855" width="7" style="278" customWidth="1"/>
    <col min="3856" max="4096" width="11.5" style="278"/>
    <col min="4097" max="4098" width="12.83203125" style="278" customWidth="1"/>
    <col min="4099" max="4099" width="5.6640625" style="278" customWidth="1"/>
    <col min="4100" max="4108" width="6" style="278" customWidth="1"/>
    <col min="4109" max="4109" width="3.33203125" style="278" customWidth="1"/>
    <col min="4110" max="4110" width="6.1640625" style="278" customWidth="1"/>
    <col min="4111" max="4111" width="7" style="278" customWidth="1"/>
    <col min="4112" max="4352" width="11.5" style="278"/>
    <col min="4353" max="4354" width="12.83203125" style="278" customWidth="1"/>
    <col min="4355" max="4355" width="5.6640625" style="278" customWidth="1"/>
    <col min="4356" max="4364" width="6" style="278" customWidth="1"/>
    <col min="4365" max="4365" width="3.33203125" style="278" customWidth="1"/>
    <col min="4366" max="4366" width="6.1640625" style="278" customWidth="1"/>
    <col min="4367" max="4367" width="7" style="278" customWidth="1"/>
    <col min="4368" max="4608" width="11.5" style="278"/>
    <col min="4609" max="4610" width="12.83203125" style="278" customWidth="1"/>
    <col min="4611" max="4611" width="5.6640625" style="278" customWidth="1"/>
    <col min="4612" max="4620" width="6" style="278" customWidth="1"/>
    <col min="4621" max="4621" width="3.33203125" style="278" customWidth="1"/>
    <col min="4622" max="4622" width="6.1640625" style="278" customWidth="1"/>
    <col min="4623" max="4623" width="7" style="278" customWidth="1"/>
    <col min="4624" max="4864" width="11.5" style="278"/>
    <col min="4865" max="4866" width="12.83203125" style="278" customWidth="1"/>
    <col min="4867" max="4867" width="5.6640625" style="278" customWidth="1"/>
    <col min="4868" max="4876" width="6" style="278" customWidth="1"/>
    <col min="4877" max="4877" width="3.33203125" style="278" customWidth="1"/>
    <col min="4878" max="4878" width="6.1640625" style="278" customWidth="1"/>
    <col min="4879" max="4879" width="7" style="278" customWidth="1"/>
    <col min="4880" max="5120" width="11.5" style="278"/>
    <col min="5121" max="5122" width="12.83203125" style="278" customWidth="1"/>
    <col min="5123" max="5123" width="5.6640625" style="278" customWidth="1"/>
    <col min="5124" max="5132" width="6" style="278" customWidth="1"/>
    <col min="5133" max="5133" width="3.33203125" style="278" customWidth="1"/>
    <col min="5134" max="5134" width="6.1640625" style="278" customWidth="1"/>
    <col min="5135" max="5135" width="7" style="278" customWidth="1"/>
    <col min="5136" max="5376" width="11.5" style="278"/>
    <col min="5377" max="5378" width="12.83203125" style="278" customWidth="1"/>
    <col min="5379" max="5379" width="5.6640625" style="278" customWidth="1"/>
    <col min="5380" max="5388" width="6" style="278" customWidth="1"/>
    <col min="5389" max="5389" width="3.33203125" style="278" customWidth="1"/>
    <col min="5390" max="5390" width="6.1640625" style="278" customWidth="1"/>
    <col min="5391" max="5391" width="7" style="278" customWidth="1"/>
    <col min="5392" max="5632" width="11.5" style="278"/>
    <col min="5633" max="5634" width="12.83203125" style="278" customWidth="1"/>
    <col min="5635" max="5635" width="5.6640625" style="278" customWidth="1"/>
    <col min="5636" max="5644" width="6" style="278" customWidth="1"/>
    <col min="5645" max="5645" width="3.33203125" style="278" customWidth="1"/>
    <col min="5646" max="5646" width="6.1640625" style="278" customWidth="1"/>
    <col min="5647" max="5647" width="7" style="278" customWidth="1"/>
    <col min="5648" max="5888" width="11.5" style="278"/>
    <col min="5889" max="5890" width="12.83203125" style="278" customWidth="1"/>
    <col min="5891" max="5891" width="5.6640625" style="278" customWidth="1"/>
    <col min="5892" max="5900" width="6" style="278" customWidth="1"/>
    <col min="5901" max="5901" width="3.33203125" style="278" customWidth="1"/>
    <col min="5902" max="5902" width="6.1640625" style="278" customWidth="1"/>
    <col min="5903" max="5903" width="7" style="278" customWidth="1"/>
    <col min="5904" max="6144" width="11.5" style="278"/>
    <col min="6145" max="6146" width="12.83203125" style="278" customWidth="1"/>
    <col min="6147" max="6147" width="5.6640625" style="278" customWidth="1"/>
    <col min="6148" max="6156" width="6" style="278" customWidth="1"/>
    <col min="6157" max="6157" width="3.33203125" style="278" customWidth="1"/>
    <col min="6158" max="6158" width="6.1640625" style="278" customWidth="1"/>
    <col min="6159" max="6159" width="7" style="278" customWidth="1"/>
    <col min="6160" max="6400" width="11.5" style="278"/>
    <col min="6401" max="6402" width="12.83203125" style="278" customWidth="1"/>
    <col min="6403" max="6403" width="5.6640625" style="278" customWidth="1"/>
    <col min="6404" max="6412" width="6" style="278" customWidth="1"/>
    <col min="6413" max="6413" width="3.33203125" style="278" customWidth="1"/>
    <col min="6414" max="6414" width="6.1640625" style="278" customWidth="1"/>
    <col min="6415" max="6415" width="7" style="278" customWidth="1"/>
    <col min="6416" max="6656" width="11.5" style="278"/>
    <col min="6657" max="6658" width="12.83203125" style="278" customWidth="1"/>
    <col min="6659" max="6659" width="5.6640625" style="278" customWidth="1"/>
    <col min="6660" max="6668" width="6" style="278" customWidth="1"/>
    <col min="6669" max="6669" width="3.33203125" style="278" customWidth="1"/>
    <col min="6670" max="6670" width="6.1640625" style="278" customWidth="1"/>
    <col min="6671" max="6671" width="7" style="278" customWidth="1"/>
    <col min="6672" max="6912" width="11.5" style="278"/>
    <col min="6913" max="6914" width="12.83203125" style="278" customWidth="1"/>
    <col min="6915" max="6915" width="5.6640625" style="278" customWidth="1"/>
    <col min="6916" max="6924" width="6" style="278" customWidth="1"/>
    <col min="6925" max="6925" width="3.33203125" style="278" customWidth="1"/>
    <col min="6926" max="6926" width="6.1640625" style="278" customWidth="1"/>
    <col min="6927" max="6927" width="7" style="278" customWidth="1"/>
    <col min="6928" max="7168" width="11.5" style="278"/>
    <col min="7169" max="7170" width="12.83203125" style="278" customWidth="1"/>
    <col min="7171" max="7171" width="5.6640625" style="278" customWidth="1"/>
    <col min="7172" max="7180" width="6" style="278" customWidth="1"/>
    <col min="7181" max="7181" width="3.33203125" style="278" customWidth="1"/>
    <col min="7182" max="7182" width="6.1640625" style="278" customWidth="1"/>
    <col min="7183" max="7183" width="7" style="278" customWidth="1"/>
    <col min="7184" max="7424" width="11.5" style="278"/>
    <col min="7425" max="7426" width="12.83203125" style="278" customWidth="1"/>
    <col min="7427" max="7427" width="5.6640625" style="278" customWidth="1"/>
    <col min="7428" max="7436" width="6" style="278" customWidth="1"/>
    <col min="7437" max="7437" width="3.33203125" style="278" customWidth="1"/>
    <col min="7438" max="7438" width="6.1640625" style="278" customWidth="1"/>
    <col min="7439" max="7439" width="7" style="278" customWidth="1"/>
    <col min="7440" max="7680" width="11.5" style="278"/>
    <col min="7681" max="7682" width="12.83203125" style="278" customWidth="1"/>
    <col min="7683" max="7683" width="5.6640625" style="278" customWidth="1"/>
    <col min="7684" max="7692" width="6" style="278" customWidth="1"/>
    <col min="7693" max="7693" width="3.33203125" style="278" customWidth="1"/>
    <col min="7694" max="7694" width="6.1640625" style="278" customWidth="1"/>
    <col min="7695" max="7695" width="7" style="278" customWidth="1"/>
    <col min="7696" max="7936" width="11.5" style="278"/>
    <col min="7937" max="7938" width="12.83203125" style="278" customWidth="1"/>
    <col min="7939" max="7939" width="5.6640625" style="278" customWidth="1"/>
    <col min="7940" max="7948" width="6" style="278" customWidth="1"/>
    <col min="7949" max="7949" width="3.33203125" style="278" customWidth="1"/>
    <col min="7950" max="7950" width="6.1640625" style="278" customWidth="1"/>
    <col min="7951" max="7951" width="7" style="278" customWidth="1"/>
    <col min="7952" max="8192" width="11.5" style="278"/>
    <col min="8193" max="8194" width="12.83203125" style="278" customWidth="1"/>
    <col min="8195" max="8195" width="5.6640625" style="278" customWidth="1"/>
    <col min="8196" max="8204" width="6" style="278" customWidth="1"/>
    <col min="8205" max="8205" width="3.33203125" style="278" customWidth="1"/>
    <col min="8206" max="8206" width="6.1640625" style="278" customWidth="1"/>
    <col min="8207" max="8207" width="7" style="278" customWidth="1"/>
    <col min="8208" max="8448" width="11.5" style="278"/>
    <col min="8449" max="8450" width="12.83203125" style="278" customWidth="1"/>
    <col min="8451" max="8451" width="5.6640625" style="278" customWidth="1"/>
    <col min="8452" max="8460" width="6" style="278" customWidth="1"/>
    <col min="8461" max="8461" width="3.33203125" style="278" customWidth="1"/>
    <col min="8462" max="8462" width="6.1640625" style="278" customWidth="1"/>
    <col min="8463" max="8463" width="7" style="278" customWidth="1"/>
    <col min="8464" max="8704" width="11.5" style="278"/>
    <col min="8705" max="8706" width="12.83203125" style="278" customWidth="1"/>
    <col min="8707" max="8707" width="5.6640625" style="278" customWidth="1"/>
    <col min="8708" max="8716" width="6" style="278" customWidth="1"/>
    <col min="8717" max="8717" width="3.33203125" style="278" customWidth="1"/>
    <col min="8718" max="8718" width="6.1640625" style="278" customWidth="1"/>
    <col min="8719" max="8719" width="7" style="278" customWidth="1"/>
    <col min="8720" max="8960" width="11.5" style="278"/>
    <col min="8961" max="8962" width="12.83203125" style="278" customWidth="1"/>
    <col min="8963" max="8963" width="5.6640625" style="278" customWidth="1"/>
    <col min="8964" max="8972" width="6" style="278" customWidth="1"/>
    <col min="8973" max="8973" width="3.33203125" style="278" customWidth="1"/>
    <col min="8974" max="8974" width="6.1640625" style="278" customWidth="1"/>
    <col min="8975" max="8975" width="7" style="278" customWidth="1"/>
    <col min="8976" max="9216" width="11.5" style="278"/>
    <col min="9217" max="9218" width="12.83203125" style="278" customWidth="1"/>
    <col min="9219" max="9219" width="5.6640625" style="278" customWidth="1"/>
    <col min="9220" max="9228" width="6" style="278" customWidth="1"/>
    <col min="9229" max="9229" width="3.33203125" style="278" customWidth="1"/>
    <col min="9230" max="9230" width="6.1640625" style="278" customWidth="1"/>
    <col min="9231" max="9231" width="7" style="278" customWidth="1"/>
    <col min="9232" max="9472" width="11.5" style="278"/>
    <col min="9473" max="9474" width="12.83203125" style="278" customWidth="1"/>
    <col min="9475" max="9475" width="5.6640625" style="278" customWidth="1"/>
    <col min="9476" max="9484" width="6" style="278" customWidth="1"/>
    <col min="9485" max="9485" width="3.33203125" style="278" customWidth="1"/>
    <col min="9486" max="9486" width="6.1640625" style="278" customWidth="1"/>
    <col min="9487" max="9487" width="7" style="278" customWidth="1"/>
    <col min="9488" max="9728" width="11.5" style="278"/>
    <col min="9729" max="9730" width="12.83203125" style="278" customWidth="1"/>
    <col min="9731" max="9731" width="5.6640625" style="278" customWidth="1"/>
    <col min="9732" max="9740" width="6" style="278" customWidth="1"/>
    <col min="9741" max="9741" width="3.33203125" style="278" customWidth="1"/>
    <col min="9742" max="9742" width="6.1640625" style="278" customWidth="1"/>
    <col min="9743" max="9743" width="7" style="278" customWidth="1"/>
    <col min="9744" max="9984" width="11.5" style="278"/>
    <col min="9985" max="9986" width="12.83203125" style="278" customWidth="1"/>
    <col min="9987" max="9987" width="5.6640625" style="278" customWidth="1"/>
    <col min="9988" max="9996" width="6" style="278" customWidth="1"/>
    <col min="9997" max="9997" width="3.33203125" style="278" customWidth="1"/>
    <col min="9998" max="9998" width="6.1640625" style="278" customWidth="1"/>
    <col min="9999" max="9999" width="7" style="278" customWidth="1"/>
    <col min="10000" max="10240" width="11.5" style="278"/>
    <col min="10241" max="10242" width="12.83203125" style="278" customWidth="1"/>
    <col min="10243" max="10243" width="5.6640625" style="278" customWidth="1"/>
    <col min="10244" max="10252" width="6" style="278" customWidth="1"/>
    <col min="10253" max="10253" width="3.33203125" style="278" customWidth="1"/>
    <col min="10254" max="10254" width="6.1640625" style="278" customWidth="1"/>
    <col min="10255" max="10255" width="7" style="278" customWidth="1"/>
    <col min="10256" max="10496" width="11.5" style="278"/>
    <col min="10497" max="10498" width="12.83203125" style="278" customWidth="1"/>
    <col min="10499" max="10499" width="5.6640625" style="278" customWidth="1"/>
    <col min="10500" max="10508" width="6" style="278" customWidth="1"/>
    <col min="10509" max="10509" width="3.33203125" style="278" customWidth="1"/>
    <col min="10510" max="10510" width="6.1640625" style="278" customWidth="1"/>
    <col min="10511" max="10511" width="7" style="278" customWidth="1"/>
    <col min="10512" max="10752" width="11.5" style="278"/>
    <col min="10753" max="10754" width="12.83203125" style="278" customWidth="1"/>
    <col min="10755" max="10755" width="5.6640625" style="278" customWidth="1"/>
    <col min="10756" max="10764" width="6" style="278" customWidth="1"/>
    <col min="10765" max="10765" width="3.33203125" style="278" customWidth="1"/>
    <col min="10766" max="10766" width="6.1640625" style="278" customWidth="1"/>
    <col min="10767" max="10767" width="7" style="278" customWidth="1"/>
    <col min="10768" max="11008" width="11.5" style="278"/>
    <col min="11009" max="11010" width="12.83203125" style="278" customWidth="1"/>
    <col min="11011" max="11011" width="5.6640625" style="278" customWidth="1"/>
    <col min="11012" max="11020" width="6" style="278" customWidth="1"/>
    <col min="11021" max="11021" width="3.33203125" style="278" customWidth="1"/>
    <col min="11022" max="11022" width="6.1640625" style="278" customWidth="1"/>
    <col min="11023" max="11023" width="7" style="278" customWidth="1"/>
    <col min="11024" max="11264" width="11.5" style="278"/>
    <col min="11265" max="11266" width="12.83203125" style="278" customWidth="1"/>
    <col min="11267" max="11267" width="5.6640625" style="278" customWidth="1"/>
    <col min="11268" max="11276" width="6" style="278" customWidth="1"/>
    <col min="11277" max="11277" width="3.33203125" style="278" customWidth="1"/>
    <col min="11278" max="11278" width="6.1640625" style="278" customWidth="1"/>
    <col min="11279" max="11279" width="7" style="278" customWidth="1"/>
    <col min="11280" max="11520" width="11.5" style="278"/>
    <col min="11521" max="11522" width="12.83203125" style="278" customWidth="1"/>
    <col min="11523" max="11523" width="5.6640625" style="278" customWidth="1"/>
    <col min="11524" max="11532" width="6" style="278" customWidth="1"/>
    <col min="11533" max="11533" width="3.33203125" style="278" customWidth="1"/>
    <col min="11534" max="11534" width="6.1640625" style="278" customWidth="1"/>
    <col min="11535" max="11535" width="7" style="278" customWidth="1"/>
    <col min="11536" max="11776" width="11.5" style="278"/>
    <col min="11777" max="11778" width="12.83203125" style="278" customWidth="1"/>
    <col min="11779" max="11779" width="5.6640625" style="278" customWidth="1"/>
    <col min="11780" max="11788" width="6" style="278" customWidth="1"/>
    <col min="11789" max="11789" width="3.33203125" style="278" customWidth="1"/>
    <col min="11790" max="11790" width="6.1640625" style="278" customWidth="1"/>
    <col min="11791" max="11791" width="7" style="278" customWidth="1"/>
    <col min="11792" max="12032" width="11.5" style="278"/>
    <col min="12033" max="12034" width="12.83203125" style="278" customWidth="1"/>
    <col min="12035" max="12035" width="5.6640625" style="278" customWidth="1"/>
    <col min="12036" max="12044" width="6" style="278" customWidth="1"/>
    <col min="12045" max="12045" width="3.33203125" style="278" customWidth="1"/>
    <col min="12046" max="12046" width="6.1640625" style="278" customWidth="1"/>
    <col min="12047" max="12047" width="7" style="278" customWidth="1"/>
    <col min="12048" max="12288" width="11.5" style="278"/>
    <col min="12289" max="12290" width="12.83203125" style="278" customWidth="1"/>
    <col min="12291" max="12291" width="5.6640625" style="278" customWidth="1"/>
    <col min="12292" max="12300" width="6" style="278" customWidth="1"/>
    <col min="12301" max="12301" width="3.33203125" style="278" customWidth="1"/>
    <col min="12302" max="12302" width="6.1640625" style="278" customWidth="1"/>
    <col min="12303" max="12303" width="7" style="278" customWidth="1"/>
    <col min="12304" max="12544" width="11.5" style="278"/>
    <col min="12545" max="12546" width="12.83203125" style="278" customWidth="1"/>
    <col min="12547" max="12547" width="5.6640625" style="278" customWidth="1"/>
    <col min="12548" max="12556" width="6" style="278" customWidth="1"/>
    <col min="12557" max="12557" width="3.33203125" style="278" customWidth="1"/>
    <col min="12558" max="12558" width="6.1640625" style="278" customWidth="1"/>
    <col min="12559" max="12559" width="7" style="278" customWidth="1"/>
    <col min="12560" max="12800" width="11.5" style="278"/>
    <col min="12801" max="12802" width="12.83203125" style="278" customWidth="1"/>
    <col min="12803" max="12803" width="5.6640625" style="278" customWidth="1"/>
    <col min="12804" max="12812" width="6" style="278" customWidth="1"/>
    <col min="12813" max="12813" width="3.33203125" style="278" customWidth="1"/>
    <col min="12814" max="12814" width="6.1640625" style="278" customWidth="1"/>
    <col min="12815" max="12815" width="7" style="278" customWidth="1"/>
    <col min="12816" max="13056" width="11.5" style="278"/>
    <col min="13057" max="13058" width="12.83203125" style="278" customWidth="1"/>
    <col min="13059" max="13059" width="5.6640625" style="278" customWidth="1"/>
    <col min="13060" max="13068" width="6" style="278" customWidth="1"/>
    <col min="13069" max="13069" width="3.33203125" style="278" customWidth="1"/>
    <col min="13070" max="13070" width="6.1640625" style="278" customWidth="1"/>
    <col min="13071" max="13071" width="7" style="278" customWidth="1"/>
    <col min="13072" max="13312" width="11.5" style="278"/>
    <col min="13313" max="13314" width="12.83203125" style="278" customWidth="1"/>
    <col min="13315" max="13315" width="5.6640625" style="278" customWidth="1"/>
    <col min="13316" max="13324" width="6" style="278" customWidth="1"/>
    <col min="13325" max="13325" width="3.33203125" style="278" customWidth="1"/>
    <col min="13326" max="13326" width="6.1640625" style="278" customWidth="1"/>
    <col min="13327" max="13327" width="7" style="278" customWidth="1"/>
    <col min="13328" max="13568" width="11.5" style="278"/>
    <col min="13569" max="13570" width="12.83203125" style="278" customWidth="1"/>
    <col min="13571" max="13571" width="5.6640625" style="278" customWidth="1"/>
    <col min="13572" max="13580" width="6" style="278" customWidth="1"/>
    <col min="13581" max="13581" width="3.33203125" style="278" customWidth="1"/>
    <col min="13582" max="13582" width="6.1640625" style="278" customWidth="1"/>
    <col min="13583" max="13583" width="7" style="278" customWidth="1"/>
    <col min="13584" max="13824" width="11.5" style="278"/>
    <col min="13825" max="13826" width="12.83203125" style="278" customWidth="1"/>
    <col min="13827" max="13827" width="5.6640625" style="278" customWidth="1"/>
    <col min="13828" max="13836" width="6" style="278" customWidth="1"/>
    <col min="13837" max="13837" width="3.33203125" style="278" customWidth="1"/>
    <col min="13838" max="13838" width="6.1640625" style="278" customWidth="1"/>
    <col min="13839" max="13839" width="7" style="278" customWidth="1"/>
    <col min="13840" max="14080" width="11.5" style="278"/>
    <col min="14081" max="14082" width="12.83203125" style="278" customWidth="1"/>
    <col min="14083" max="14083" width="5.6640625" style="278" customWidth="1"/>
    <col min="14084" max="14092" width="6" style="278" customWidth="1"/>
    <col min="14093" max="14093" width="3.33203125" style="278" customWidth="1"/>
    <col min="14094" max="14094" width="6.1640625" style="278" customWidth="1"/>
    <col min="14095" max="14095" width="7" style="278" customWidth="1"/>
    <col min="14096" max="14336" width="11.5" style="278"/>
    <col min="14337" max="14338" width="12.83203125" style="278" customWidth="1"/>
    <col min="14339" max="14339" width="5.6640625" style="278" customWidth="1"/>
    <col min="14340" max="14348" width="6" style="278" customWidth="1"/>
    <col min="14349" max="14349" width="3.33203125" style="278" customWidth="1"/>
    <col min="14350" max="14350" width="6.1640625" style="278" customWidth="1"/>
    <col min="14351" max="14351" width="7" style="278" customWidth="1"/>
    <col min="14352" max="14592" width="11.5" style="278"/>
    <col min="14593" max="14594" width="12.83203125" style="278" customWidth="1"/>
    <col min="14595" max="14595" width="5.6640625" style="278" customWidth="1"/>
    <col min="14596" max="14604" width="6" style="278" customWidth="1"/>
    <col min="14605" max="14605" width="3.33203125" style="278" customWidth="1"/>
    <col min="14606" max="14606" width="6.1640625" style="278" customWidth="1"/>
    <col min="14607" max="14607" width="7" style="278" customWidth="1"/>
    <col min="14608" max="14848" width="11.5" style="278"/>
    <col min="14849" max="14850" width="12.83203125" style="278" customWidth="1"/>
    <col min="14851" max="14851" width="5.6640625" style="278" customWidth="1"/>
    <col min="14852" max="14860" width="6" style="278" customWidth="1"/>
    <col min="14861" max="14861" width="3.33203125" style="278" customWidth="1"/>
    <col min="14862" max="14862" width="6.1640625" style="278" customWidth="1"/>
    <col min="14863" max="14863" width="7" style="278" customWidth="1"/>
    <col min="14864" max="15104" width="11.5" style="278"/>
    <col min="15105" max="15106" width="12.83203125" style="278" customWidth="1"/>
    <col min="15107" max="15107" width="5.6640625" style="278" customWidth="1"/>
    <col min="15108" max="15116" width="6" style="278" customWidth="1"/>
    <col min="15117" max="15117" width="3.33203125" style="278" customWidth="1"/>
    <col min="15118" max="15118" width="6.1640625" style="278" customWidth="1"/>
    <col min="15119" max="15119" width="7" style="278" customWidth="1"/>
    <col min="15120" max="15360" width="11.5" style="278"/>
    <col min="15361" max="15362" width="12.83203125" style="278" customWidth="1"/>
    <col min="15363" max="15363" width="5.6640625" style="278" customWidth="1"/>
    <col min="15364" max="15372" width="6" style="278" customWidth="1"/>
    <col min="15373" max="15373" width="3.33203125" style="278" customWidth="1"/>
    <col min="15374" max="15374" width="6.1640625" style="278" customWidth="1"/>
    <col min="15375" max="15375" width="7" style="278" customWidth="1"/>
    <col min="15376" max="15616" width="11.5" style="278"/>
    <col min="15617" max="15618" width="12.83203125" style="278" customWidth="1"/>
    <col min="15619" max="15619" width="5.6640625" style="278" customWidth="1"/>
    <col min="15620" max="15628" width="6" style="278" customWidth="1"/>
    <col min="15629" max="15629" width="3.33203125" style="278" customWidth="1"/>
    <col min="15630" max="15630" width="6.1640625" style="278" customWidth="1"/>
    <col min="15631" max="15631" width="7" style="278" customWidth="1"/>
    <col min="15632" max="15872" width="11.5" style="278"/>
    <col min="15873" max="15874" width="12.83203125" style="278" customWidth="1"/>
    <col min="15875" max="15875" width="5.6640625" style="278" customWidth="1"/>
    <col min="15876" max="15884" width="6" style="278" customWidth="1"/>
    <col min="15885" max="15885" width="3.33203125" style="278" customWidth="1"/>
    <col min="15886" max="15886" width="6.1640625" style="278" customWidth="1"/>
    <col min="15887" max="15887" width="7" style="278" customWidth="1"/>
    <col min="15888" max="16128" width="11.5" style="278"/>
    <col min="16129" max="16130" width="12.83203125" style="278" customWidth="1"/>
    <col min="16131" max="16131" width="5.6640625" style="278" customWidth="1"/>
    <col min="16132" max="16140" width="6" style="278" customWidth="1"/>
    <col min="16141" max="16141" width="3.33203125" style="278" customWidth="1"/>
    <col min="16142" max="16142" width="6.1640625" style="278" customWidth="1"/>
    <col min="16143" max="16143" width="7" style="278" customWidth="1"/>
    <col min="16144" max="16384" width="11.5" style="278"/>
  </cols>
  <sheetData>
    <row r="1" spans="1:15" ht="24" customHeight="1" thickBot="1">
      <c r="A1" s="2163" t="s">
        <v>639</v>
      </c>
      <c r="B1" s="2163"/>
      <c r="C1" s="2163"/>
      <c r="D1" s="2163"/>
      <c r="E1" s="2163"/>
      <c r="F1" s="2163"/>
      <c r="G1" s="2163"/>
      <c r="H1" s="2163"/>
      <c r="I1" s="2163"/>
      <c r="J1" s="2163"/>
      <c r="K1" s="2163"/>
      <c r="L1" s="2163"/>
      <c r="M1" s="2163"/>
      <c r="N1" s="2164"/>
      <c r="O1" s="2164"/>
    </row>
    <row r="2" spans="1:15" ht="15" customHeight="1">
      <c r="A2" s="2165" t="s">
        <v>474</v>
      </c>
      <c r="B2" s="2166"/>
      <c r="C2" s="2166"/>
      <c r="D2" s="2171" t="s">
        <v>475</v>
      </c>
      <c r="E2" s="2172"/>
      <c r="F2" s="2172"/>
      <c r="G2" s="2172"/>
      <c r="H2" s="2172"/>
      <c r="I2" s="2172"/>
      <c r="J2" s="2172"/>
      <c r="K2" s="2172"/>
      <c r="L2" s="2172"/>
      <c r="M2" s="2173"/>
      <c r="N2" s="2174">
        <v>819</v>
      </c>
      <c r="O2" s="2175"/>
    </row>
    <row r="3" spans="1:15" ht="15" customHeight="1">
      <c r="A3" s="2167"/>
      <c r="B3" s="2168"/>
      <c r="C3" s="2168"/>
      <c r="D3" s="2176" t="s">
        <v>476</v>
      </c>
      <c r="E3" s="2177"/>
      <c r="F3" s="2177"/>
      <c r="G3" s="2177"/>
      <c r="H3" s="2177"/>
      <c r="I3" s="2177"/>
      <c r="J3" s="2177"/>
      <c r="K3" s="2177"/>
      <c r="L3" s="2177"/>
      <c r="M3" s="2178"/>
      <c r="N3" s="2179" t="s">
        <v>3</v>
      </c>
      <c r="O3" s="2180"/>
    </row>
    <row r="4" spans="1:15" ht="15" customHeight="1" thickBot="1">
      <c r="A4" s="2169"/>
      <c r="B4" s="2170"/>
      <c r="C4" s="2170"/>
      <c r="D4" s="2181" t="s">
        <v>477</v>
      </c>
      <c r="E4" s="2182"/>
      <c r="F4" s="2182"/>
      <c r="G4" s="2182"/>
      <c r="H4" s="2182"/>
      <c r="I4" s="2182"/>
      <c r="J4" s="2182"/>
      <c r="K4" s="2182"/>
      <c r="L4" s="2182"/>
      <c r="M4" s="2183"/>
      <c r="N4" s="2184">
        <v>6</v>
      </c>
      <c r="O4" s="2185"/>
    </row>
    <row r="5" spans="1:15" ht="15" customHeight="1">
      <c r="A5" s="2165" t="s">
        <v>478</v>
      </c>
      <c r="B5" s="2166"/>
      <c r="C5" s="2166"/>
      <c r="D5" s="2171" t="s">
        <v>479</v>
      </c>
      <c r="E5" s="2172"/>
      <c r="F5" s="2172"/>
      <c r="G5" s="2172"/>
      <c r="H5" s="2172"/>
      <c r="I5" s="2172"/>
      <c r="J5" s="2172"/>
      <c r="K5" s="2172"/>
      <c r="L5" s="2172"/>
      <c r="M5" s="2173"/>
      <c r="N5" s="2174">
        <v>15</v>
      </c>
      <c r="O5" s="2175"/>
    </row>
    <row r="6" spans="1:15" ht="15" customHeight="1">
      <c r="A6" s="2167"/>
      <c r="B6" s="2168"/>
      <c r="C6" s="2168"/>
      <c r="D6" s="2176" t="s">
        <v>480</v>
      </c>
      <c r="E6" s="2177"/>
      <c r="F6" s="2177"/>
      <c r="G6" s="2177"/>
      <c r="H6" s="2177"/>
      <c r="I6" s="2177"/>
      <c r="J6" s="2177"/>
      <c r="K6" s="2177"/>
      <c r="L6" s="2177"/>
      <c r="M6" s="2178"/>
      <c r="N6" s="2179" t="s">
        <v>3</v>
      </c>
      <c r="O6" s="2180"/>
    </row>
    <row r="7" spans="1:15" ht="15" customHeight="1" thickBot="1">
      <c r="A7" s="2169"/>
      <c r="B7" s="2170"/>
      <c r="C7" s="2170"/>
      <c r="D7" s="2181" t="s">
        <v>481</v>
      </c>
      <c r="E7" s="2182"/>
      <c r="F7" s="2182"/>
      <c r="G7" s="2182"/>
      <c r="H7" s="2182"/>
      <c r="I7" s="2182"/>
      <c r="J7" s="2182"/>
      <c r="K7" s="2182"/>
      <c r="L7" s="2182"/>
      <c r="M7" s="2183"/>
      <c r="N7" s="2184">
        <v>15</v>
      </c>
      <c r="O7" s="2185"/>
    </row>
    <row r="8" spans="1:15" ht="15" customHeight="1">
      <c r="A8" s="2191" t="s">
        <v>482</v>
      </c>
      <c r="B8" s="2192"/>
      <c r="C8" s="2192"/>
      <c r="D8" s="2171" t="s">
        <v>483</v>
      </c>
      <c r="E8" s="2172"/>
      <c r="F8" s="2172"/>
      <c r="G8" s="2172"/>
      <c r="H8" s="2172"/>
      <c r="I8" s="2172"/>
      <c r="J8" s="2172"/>
      <c r="K8" s="2172"/>
      <c r="L8" s="2172"/>
      <c r="M8" s="2173"/>
      <c r="N8" s="2195" t="s">
        <v>3</v>
      </c>
      <c r="O8" s="2175"/>
    </row>
    <row r="9" spans="1:15" ht="15" customHeight="1">
      <c r="A9" s="2193"/>
      <c r="B9" s="2194"/>
      <c r="C9" s="2194"/>
      <c r="D9" s="2176" t="s">
        <v>484</v>
      </c>
      <c r="E9" s="2177"/>
      <c r="F9" s="2177"/>
      <c r="G9" s="2177"/>
      <c r="H9" s="2177"/>
      <c r="I9" s="2177"/>
      <c r="J9" s="2177"/>
      <c r="K9" s="2177"/>
      <c r="L9" s="2177"/>
      <c r="M9" s="2178"/>
      <c r="N9" s="2187">
        <v>11</v>
      </c>
      <c r="O9" s="2180"/>
    </row>
    <row r="10" spans="1:15" ht="15" customHeight="1">
      <c r="A10" s="2193"/>
      <c r="B10" s="2194"/>
      <c r="C10" s="2194"/>
      <c r="D10" s="2176" t="s">
        <v>485</v>
      </c>
      <c r="E10" s="2177"/>
      <c r="F10" s="2177"/>
      <c r="G10" s="2177"/>
      <c r="H10" s="2177"/>
      <c r="I10" s="2177"/>
      <c r="J10" s="2177"/>
      <c r="K10" s="2177"/>
      <c r="L10" s="2177"/>
      <c r="M10" s="2178"/>
      <c r="N10" s="2187">
        <v>9</v>
      </c>
      <c r="O10" s="2180"/>
    </row>
    <row r="11" spans="1:15" ht="15" customHeight="1">
      <c r="A11" s="2193"/>
      <c r="B11" s="2194"/>
      <c r="C11" s="2194"/>
      <c r="D11" s="2186" t="s">
        <v>486</v>
      </c>
      <c r="E11" s="2177"/>
      <c r="F11" s="2177"/>
      <c r="G11" s="2177"/>
      <c r="H11" s="2177"/>
      <c r="I11" s="2177"/>
      <c r="J11" s="2177"/>
      <c r="K11" s="2177"/>
      <c r="L11" s="2177"/>
      <c r="M11" s="2178"/>
      <c r="N11" s="2187">
        <v>403</v>
      </c>
      <c r="O11" s="2180"/>
    </row>
    <row r="12" spans="1:15" ht="15" customHeight="1" thickBot="1">
      <c r="A12" s="2193"/>
      <c r="B12" s="2194"/>
      <c r="C12" s="2194"/>
      <c r="D12" s="2188" t="s">
        <v>487</v>
      </c>
      <c r="E12" s="2189"/>
      <c r="F12" s="2189"/>
      <c r="G12" s="2189"/>
      <c r="H12" s="2189"/>
      <c r="I12" s="2189"/>
      <c r="J12" s="2189"/>
      <c r="K12" s="2189"/>
      <c r="L12" s="2189"/>
      <c r="M12" s="2190"/>
      <c r="N12" s="2187">
        <v>423</v>
      </c>
      <c r="O12" s="2180"/>
    </row>
    <row r="13" spans="1:15" ht="15" customHeight="1">
      <c r="A13" s="2165" t="s">
        <v>488</v>
      </c>
      <c r="B13" s="2166"/>
      <c r="C13" s="2166"/>
      <c r="D13" s="2171" t="s">
        <v>491</v>
      </c>
      <c r="E13" s="2172"/>
      <c r="F13" s="2172"/>
      <c r="G13" s="2172"/>
      <c r="H13" s="2172"/>
      <c r="I13" s="2172"/>
      <c r="J13" s="2172"/>
      <c r="K13" s="2172"/>
      <c r="L13" s="2172"/>
      <c r="M13" s="2173"/>
      <c r="N13" s="2174">
        <v>1</v>
      </c>
      <c r="O13" s="2175"/>
    </row>
    <row r="14" spans="1:15" ht="15" customHeight="1">
      <c r="A14" s="2167"/>
      <c r="B14" s="2168"/>
      <c r="C14" s="2168"/>
      <c r="D14" s="2176" t="s">
        <v>492</v>
      </c>
      <c r="E14" s="2177"/>
      <c r="F14" s="2177"/>
      <c r="G14" s="2177"/>
      <c r="H14" s="2177"/>
      <c r="I14" s="2177"/>
      <c r="J14" s="2177"/>
      <c r="K14" s="2177"/>
      <c r="L14" s="2177"/>
      <c r="M14" s="2178"/>
      <c r="N14" s="2179">
        <v>30</v>
      </c>
      <c r="O14" s="2180"/>
    </row>
    <row r="15" spans="1:15" ht="15" customHeight="1">
      <c r="A15" s="2167"/>
      <c r="B15" s="2168"/>
      <c r="C15" s="2168"/>
      <c r="D15" s="2176" t="s">
        <v>493</v>
      </c>
      <c r="E15" s="2177"/>
      <c r="F15" s="2177"/>
      <c r="G15" s="2177"/>
      <c r="H15" s="2177"/>
      <c r="I15" s="2177"/>
      <c r="J15" s="2177"/>
      <c r="K15" s="2177"/>
      <c r="L15" s="2177"/>
      <c r="M15" s="2178"/>
      <c r="N15" s="2179">
        <v>66</v>
      </c>
      <c r="O15" s="2180"/>
    </row>
    <row r="16" spans="1:15" ht="15" customHeight="1" thickBot="1">
      <c r="A16" s="2169"/>
      <c r="B16" s="2170"/>
      <c r="C16" s="2170"/>
      <c r="D16" s="2181" t="s">
        <v>494</v>
      </c>
      <c r="E16" s="2182"/>
      <c r="F16" s="2182"/>
      <c r="G16" s="2182"/>
      <c r="H16" s="2182"/>
      <c r="I16" s="2182"/>
      <c r="J16" s="2182"/>
      <c r="K16" s="2182"/>
      <c r="L16" s="2182"/>
      <c r="M16" s="2183"/>
      <c r="N16" s="2184">
        <v>87</v>
      </c>
      <c r="O16" s="2185"/>
    </row>
    <row r="17" spans="1:15" ht="15" customHeight="1">
      <c r="A17" s="2165" t="s">
        <v>489</v>
      </c>
      <c r="B17" s="2166"/>
      <c r="C17" s="2166"/>
      <c r="D17" s="2171" t="s">
        <v>495</v>
      </c>
      <c r="E17" s="2172"/>
      <c r="F17" s="2172"/>
      <c r="G17" s="2172"/>
      <c r="H17" s="2172"/>
      <c r="I17" s="2172"/>
      <c r="J17" s="2172"/>
      <c r="K17" s="2172"/>
      <c r="L17" s="2172"/>
      <c r="M17" s="2173"/>
      <c r="N17" s="2174">
        <v>368</v>
      </c>
      <c r="O17" s="2175"/>
    </row>
    <row r="18" spans="1:15" ht="15" customHeight="1">
      <c r="A18" s="2167"/>
      <c r="B18" s="2168"/>
      <c r="C18" s="2168"/>
      <c r="D18" s="2176" t="s">
        <v>496</v>
      </c>
      <c r="E18" s="2177"/>
      <c r="F18" s="2177"/>
      <c r="G18" s="2177"/>
      <c r="H18" s="2177"/>
      <c r="I18" s="2177"/>
      <c r="J18" s="2177"/>
      <c r="K18" s="2177"/>
      <c r="L18" s="2177"/>
      <c r="M18" s="2178"/>
      <c r="N18" s="2179">
        <v>393</v>
      </c>
      <c r="O18" s="2180"/>
    </row>
    <row r="19" spans="1:15" ht="15" customHeight="1" thickBot="1">
      <c r="A19" s="2169"/>
      <c r="B19" s="2170"/>
      <c r="C19" s="2170"/>
      <c r="D19" s="2181" t="s">
        <v>497</v>
      </c>
      <c r="E19" s="2182"/>
      <c r="F19" s="2182"/>
      <c r="G19" s="2182"/>
      <c r="H19" s="2182"/>
      <c r="I19" s="2182"/>
      <c r="J19" s="2182"/>
      <c r="K19" s="2182"/>
      <c r="L19" s="2182"/>
      <c r="M19" s="2183"/>
      <c r="N19" s="2184">
        <v>64</v>
      </c>
      <c r="O19" s="2185"/>
    </row>
    <row r="20" spans="1:15" ht="15" customHeight="1">
      <c r="A20" s="2191" t="s">
        <v>490</v>
      </c>
      <c r="B20" s="2192"/>
      <c r="C20" s="2192"/>
      <c r="D20" s="2171" t="s">
        <v>498</v>
      </c>
      <c r="E20" s="2172"/>
      <c r="F20" s="2172"/>
      <c r="G20" s="2172"/>
      <c r="H20" s="2172"/>
      <c r="I20" s="2172"/>
      <c r="J20" s="2172"/>
      <c r="K20" s="2172"/>
      <c r="L20" s="2172"/>
      <c r="M20" s="2173"/>
      <c r="N20" s="2195">
        <v>2</v>
      </c>
      <c r="O20" s="2175"/>
    </row>
    <row r="21" spans="1:15" ht="15" customHeight="1">
      <c r="A21" s="2193"/>
      <c r="B21" s="2194"/>
      <c r="C21" s="2194"/>
      <c r="D21" s="2176" t="s">
        <v>499</v>
      </c>
      <c r="E21" s="2177"/>
      <c r="F21" s="2177"/>
      <c r="G21" s="2177"/>
      <c r="H21" s="2177"/>
      <c r="I21" s="2177"/>
      <c r="J21" s="2177"/>
      <c r="K21" s="2177"/>
      <c r="L21" s="2177"/>
      <c r="M21" s="2178"/>
      <c r="N21" s="2187">
        <v>17</v>
      </c>
      <c r="O21" s="2180"/>
    </row>
    <row r="22" spans="1:15" ht="15" customHeight="1">
      <c r="A22" s="2193"/>
      <c r="B22" s="2194"/>
      <c r="C22" s="2194"/>
      <c r="D22" s="2176" t="s">
        <v>500</v>
      </c>
      <c r="E22" s="2177"/>
      <c r="F22" s="2177"/>
      <c r="G22" s="2177"/>
      <c r="H22" s="2177"/>
      <c r="I22" s="2177"/>
      <c r="J22" s="2177"/>
      <c r="K22" s="2177"/>
      <c r="L22" s="2177"/>
      <c r="M22" s="2178"/>
      <c r="N22" s="2187">
        <v>138</v>
      </c>
      <c r="O22" s="2180"/>
    </row>
    <row r="23" spans="1:15" ht="15" customHeight="1">
      <c r="A23" s="2193"/>
      <c r="B23" s="2194"/>
      <c r="C23" s="2194"/>
      <c r="D23" s="2176" t="s">
        <v>501</v>
      </c>
      <c r="E23" s="2177"/>
      <c r="F23" s="2177"/>
      <c r="G23" s="2177"/>
      <c r="H23" s="2177"/>
      <c r="I23" s="2177"/>
      <c r="J23" s="2177"/>
      <c r="K23" s="2177"/>
      <c r="L23" s="2177"/>
      <c r="M23" s="2178"/>
      <c r="N23" s="2187">
        <v>1132</v>
      </c>
      <c r="O23" s="2180"/>
    </row>
    <row r="24" spans="1:15" ht="15" customHeight="1">
      <c r="A24" s="2193"/>
      <c r="B24" s="2194"/>
      <c r="C24" s="2194"/>
      <c r="D24" s="2188" t="s">
        <v>502</v>
      </c>
      <c r="E24" s="2189"/>
      <c r="F24" s="2189"/>
      <c r="G24" s="2189"/>
      <c r="H24" s="2189"/>
      <c r="I24" s="2189"/>
      <c r="J24" s="2189"/>
      <c r="K24" s="2189"/>
      <c r="L24" s="2189"/>
      <c r="M24" s="2190"/>
      <c r="N24" s="2187">
        <v>68</v>
      </c>
      <c r="O24" s="2180"/>
    </row>
    <row r="25" spans="1:15" ht="15" customHeight="1">
      <c r="A25" s="2193"/>
      <c r="B25" s="2194"/>
      <c r="C25" s="2194"/>
      <c r="D25" s="2176" t="s">
        <v>504</v>
      </c>
      <c r="E25" s="2177"/>
      <c r="F25" s="2177"/>
      <c r="G25" s="2177"/>
      <c r="H25" s="2177"/>
      <c r="I25" s="2177"/>
      <c r="J25" s="2177"/>
      <c r="K25" s="2177"/>
      <c r="L25" s="2177"/>
      <c r="M25" s="2178"/>
      <c r="N25" s="2187">
        <v>212</v>
      </c>
      <c r="O25" s="2180"/>
    </row>
    <row r="26" spans="1:15" ht="15" customHeight="1" thickBot="1">
      <c r="A26" s="2208"/>
      <c r="B26" s="2209"/>
      <c r="C26" s="2209"/>
      <c r="D26" s="2196" t="s">
        <v>503</v>
      </c>
      <c r="E26" s="2197"/>
      <c r="F26" s="2197"/>
      <c r="G26" s="2197"/>
      <c r="H26" s="2197"/>
      <c r="I26" s="2197"/>
      <c r="J26" s="2197"/>
      <c r="K26" s="2197"/>
      <c r="L26" s="2197"/>
      <c r="M26" s="2198"/>
      <c r="N26" s="2202">
        <v>22</v>
      </c>
      <c r="O26" s="2185"/>
    </row>
    <row r="27" spans="1:15" ht="15" customHeight="1">
      <c r="A27" s="2203" t="s">
        <v>505</v>
      </c>
      <c r="B27" s="2204"/>
      <c r="C27" s="2204"/>
      <c r="D27" s="2204"/>
      <c r="E27" s="2204"/>
      <c r="F27" s="2204"/>
      <c r="G27" s="2204"/>
      <c r="H27" s="2204"/>
      <c r="I27" s="2204"/>
      <c r="J27" s="2204"/>
      <c r="K27" s="2204"/>
      <c r="L27" s="2204"/>
      <c r="M27" s="2205"/>
      <c r="N27" s="2206">
        <v>724</v>
      </c>
      <c r="O27" s="2207"/>
    </row>
    <row r="28" spans="1:15" ht="15" customHeight="1">
      <c r="A28" s="2186" t="s">
        <v>506</v>
      </c>
      <c r="B28" s="2177"/>
      <c r="C28" s="2177"/>
      <c r="D28" s="2177"/>
      <c r="E28" s="2177"/>
      <c r="F28" s="2177"/>
      <c r="G28" s="2177"/>
      <c r="H28" s="2177"/>
      <c r="I28" s="2177"/>
      <c r="J28" s="2177"/>
      <c r="K28" s="2177"/>
      <c r="L28" s="2177"/>
      <c r="M28" s="2178"/>
      <c r="N28" s="2179">
        <v>59</v>
      </c>
      <c r="O28" s="2180"/>
    </row>
    <row r="29" spans="1:15" ht="15" customHeight="1" thickBot="1">
      <c r="A29" s="2196" t="s">
        <v>507</v>
      </c>
      <c r="B29" s="2197"/>
      <c r="C29" s="2197"/>
      <c r="D29" s="2197"/>
      <c r="E29" s="2197"/>
      <c r="F29" s="2197"/>
      <c r="G29" s="2197"/>
      <c r="H29" s="2197"/>
      <c r="I29" s="2197"/>
      <c r="J29" s="2197"/>
      <c r="K29" s="2197"/>
      <c r="L29" s="2197"/>
      <c r="M29" s="2198"/>
      <c r="N29" s="2199">
        <v>42</v>
      </c>
      <c r="O29" s="2200"/>
    </row>
    <row r="30" spans="1:15" ht="18" customHeight="1">
      <c r="A30" s="364"/>
      <c r="B30" s="364"/>
      <c r="C30" s="364"/>
      <c r="D30" s="364"/>
      <c r="E30" s="364"/>
      <c r="F30" s="364"/>
      <c r="G30" s="364"/>
      <c r="H30" s="364"/>
      <c r="I30" s="364"/>
      <c r="J30" s="364"/>
      <c r="K30" s="364"/>
      <c r="L30" s="364"/>
      <c r="M30" s="364"/>
      <c r="N30" s="364"/>
      <c r="O30" s="364"/>
    </row>
    <row r="31" spans="1:15" s="279" customFormat="1" ht="19.899999999999999" customHeight="1" thickBot="1">
      <c r="A31" s="2201" t="s">
        <v>640</v>
      </c>
      <c r="B31" s="2201"/>
      <c r="C31" s="2201"/>
      <c r="D31" s="2201"/>
      <c r="E31" s="2201"/>
      <c r="F31" s="2201"/>
      <c r="G31" s="2201"/>
      <c r="H31" s="2201"/>
      <c r="I31" s="2201"/>
      <c r="J31" s="2201"/>
      <c r="K31" s="2201"/>
      <c r="L31" s="2201"/>
      <c r="M31" s="2201"/>
      <c r="N31" s="2201"/>
      <c r="O31" s="2201"/>
    </row>
    <row r="32" spans="1:15" ht="19.899999999999999" customHeight="1" thickBot="1">
      <c r="A32" s="2235" t="s">
        <v>508</v>
      </c>
      <c r="B32" s="2236"/>
      <c r="C32" s="2236"/>
      <c r="D32" s="2237"/>
      <c r="E32" s="2232" t="s">
        <v>509</v>
      </c>
      <c r="F32" s="2233"/>
      <c r="G32" s="2233"/>
      <c r="H32" s="2233"/>
      <c r="I32" s="2233"/>
      <c r="J32" s="2233"/>
      <c r="K32" s="2233"/>
      <c r="L32" s="2234"/>
      <c r="M32" s="2228" t="s">
        <v>210</v>
      </c>
      <c r="N32" s="2229"/>
      <c r="O32" s="2226" t="s">
        <v>251</v>
      </c>
    </row>
    <row r="33" spans="1:15" ht="19.899999999999999" customHeight="1" thickBot="1">
      <c r="A33" s="2238"/>
      <c r="B33" s="2239"/>
      <c r="C33" s="2239"/>
      <c r="D33" s="2240"/>
      <c r="E33" s="2210" t="s">
        <v>253</v>
      </c>
      <c r="F33" s="2211"/>
      <c r="G33" s="2210" t="s">
        <v>254</v>
      </c>
      <c r="H33" s="2211"/>
      <c r="I33" s="2210" t="s">
        <v>255</v>
      </c>
      <c r="J33" s="2211"/>
      <c r="K33" s="2210" t="s">
        <v>256</v>
      </c>
      <c r="L33" s="2211"/>
      <c r="M33" s="2230"/>
      <c r="N33" s="2231"/>
      <c r="O33" s="2227"/>
    </row>
    <row r="34" spans="1:15" ht="20.100000000000001" customHeight="1" thickTop="1">
      <c r="A34" s="2212" t="s">
        <v>1797</v>
      </c>
      <c r="B34" s="2213"/>
      <c r="C34" s="2213"/>
      <c r="D34" s="2214"/>
      <c r="E34" s="2215">
        <v>22</v>
      </c>
      <c r="F34" s="2216"/>
      <c r="G34" s="2215">
        <v>28</v>
      </c>
      <c r="H34" s="2216"/>
      <c r="I34" s="2215">
        <v>23</v>
      </c>
      <c r="J34" s="2216"/>
      <c r="K34" s="2215">
        <v>32</v>
      </c>
      <c r="L34" s="2216"/>
      <c r="M34" s="2224">
        <f>SUM(E34:L34)</f>
        <v>105</v>
      </c>
      <c r="N34" s="2225"/>
      <c r="O34" s="603">
        <f>M34/$M$43*100</f>
        <v>89.743589743589794</v>
      </c>
    </row>
    <row r="35" spans="1:15" ht="20.100000000000001" customHeight="1">
      <c r="A35" s="2217" t="s">
        <v>1798</v>
      </c>
      <c r="B35" s="2218"/>
      <c r="C35" s="2218"/>
      <c r="D35" s="2219"/>
      <c r="E35" s="2220"/>
      <c r="F35" s="2221"/>
      <c r="G35" s="2220"/>
      <c r="H35" s="2221"/>
      <c r="I35" s="2220"/>
      <c r="J35" s="2221"/>
      <c r="K35" s="2220">
        <v>1</v>
      </c>
      <c r="L35" s="2221"/>
      <c r="M35" s="2222">
        <f>SUM(E35:L35)</f>
        <v>1</v>
      </c>
      <c r="N35" s="2223"/>
      <c r="O35" s="600">
        <f t="shared" ref="O35:O42" si="0">M35/$M$43*100</f>
        <v>0.854700854700855</v>
      </c>
    </row>
    <row r="36" spans="1:15" ht="20.100000000000001" customHeight="1">
      <c r="A36" s="2217" t="s">
        <v>1799</v>
      </c>
      <c r="B36" s="2218"/>
      <c r="C36" s="2218"/>
      <c r="D36" s="2219"/>
      <c r="E36" s="2220">
        <v>1</v>
      </c>
      <c r="F36" s="2221"/>
      <c r="G36" s="2220">
        <v>3</v>
      </c>
      <c r="H36" s="2221"/>
      <c r="I36" s="2220"/>
      <c r="J36" s="2221"/>
      <c r="K36" s="2220">
        <v>4</v>
      </c>
      <c r="L36" s="2221"/>
      <c r="M36" s="2222">
        <f t="shared" ref="M36:M42" si="1">SUM(E36:L36)</f>
        <v>8</v>
      </c>
      <c r="N36" s="2223"/>
      <c r="O36" s="600">
        <f t="shared" si="0"/>
        <v>6.83760683760684</v>
      </c>
    </row>
    <row r="37" spans="1:15" ht="20.100000000000001" customHeight="1">
      <c r="A37" s="2217" t="s">
        <v>1800</v>
      </c>
      <c r="B37" s="2218"/>
      <c r="C37" s="2218"/>
      <c r="D37" s="2219"/>
      <c r="E37" s="2220">
        <v>2</v>
      </c>
      <c r="F37" s="2221"/>
      <c r="G37" s="2220">
        <v>1</v>
      </c>
      <c r="H37" s="2221"/>
      <c r="I37" s="2220"/>
      <c r="J37" s="2221"/>
      <c r="K37" s="2220"/>
      <c r="L37" s="2221"/>
      <c r="M37" s="2222">
        <f t="shared" si="1"/>
        <v>3</v>
      </c>
      <c r="N37" s="2223"/>
      <c r="O37" s="600">
        <f t="shared" si="0"/>
        <v>2.5641025641025599</v>
      </c>
    </row>
    <row r="38" spans="1:15" ht="20.100000000000001" customHeight="1">
      <c r="A38" s="2217"/>
      <c r="B38" s="2218"/>
      <c r="C38" s="2218"/>
      <c r="D38" s="2219"/>
      <c r="E38" s="2220"/>
      <c r="F38" s="2221"/>
      <c r="G38" s="2220"/>
      <c r="H38" s="2221"/>
      <c r="I38" s="2220"/>
      <c r="J38" s="2221"/>
      <c r="K38" s="2220"/>
      <c r="L38" s="2221"/>
      <c r="M38" s="2222">
        <f t="shared" si="1"/>
        <v>0</v>
      </c>
      <c r="N38" s="2223"/>
      <c r="O38" s="600">
        <f t="shared" si="0"/>
        <v>0</v>
      </c>
    </row>
    <row r="39" spans="1:15" ht="20.100000000000001" customHeight="1">
      <c r="A39" s="2217"/>
      <c r="B39" s="2218"/>
      <c r="C39" s="2218"/>
      <c r="D39" s="2219"/>
      <c r="E39" s="2220"/>
      <c r="F39" s="2221"/>
      <c r="G39" s="2220"/>
      <c r="H39" s="2221"/>
      <c r="I39" s="2220"/>
      <c r="J39" s="2221"/>
      <c r="K39" s="2220"/>
      <c r="L39" s="2221"/>
      <c r="M39" s="2222">
        <f t="shared" si="1"/>
        <v>0</v>
      </c>
      <c r="N39" s="2223"/>
      <c r="O39" s="600">
        <f t="shared" si="0"/>
        <v>0</v>
      </c>
    </row>
    <row r="40" spans="1:15" ht="20.100000000000001" customHeight="1">
      <c r="A40" s="2217"/>
      <c r="B40" s="2218"/>
      <c r="C40" s="2218"/>
      <c r="D40" s="2219"/>
      <c r="E40" s="2220"/>
      <c r="F40" s="2221"/>
      <c r="G40" s="2220"/>
      <c r="H40" s="2221"/>
      <c r="I40" s="2220"/>
      <c r="J40" s="2221"/>
      <c r="K40" s="2220"/>
      <c r="L40" s="2221"/>
      <c r="M40" s="2222">
        <f t="shared" si="1"/>
        <v>0</v>
      </c>
      <c r="N40" s="2223"/>
      <c r="O40" s="600">
        <f t="shared" si="0"/>
        <v>0</v>
      </c>
    </row>
    <row r="41" spans="1:15" ht="20.100000000000001" customHeight="1">
      <c r="A41" s="2217"/>
      <c r="B41" s="2218"/>
      <c r="C41" s="2218"/>
      <c r="D41" s="2219"/>
      <c r="E41" s="2220"/>
      <c r="F41" s="2221"/>
      <c r="G41" s="2220"/>
      <c r="H41" s="2221"/>
      <c r="I41" s="2220"/>
      <c r="J41" s="2221"/>
      <c r="K41" s="2220"/>
      <c r="L41" s="2221"/>
      <c r="M41" s="2222">
        <f t="shared" si="1"/>
        <v>0</v>
      </c>
      <c r="N41" s="2223"/>
      <c r="O41" s="600">
        <f t="shared" si="0"/>
        <v>0</v>
      </c>
    </row>
    <row r="42" spans="1:15" ht="20.100000000000001" customHeight="1" thickBot="1">
      <c r="A42" s="2246"/>
      <c r="B42" s="2247"/>
      <c r="C42" s="2247"/>
      <c r="D42" s="2248"/>
      <c r="E42" s="2249"/>
      <c r="F42" s="2250"/>
      <c r="G42" s="2249"/>
      <c r="H42" s="2250"/>
      <c r="I42" s="2249"/>
      <c r="J42" s="2250"/>
      <c r="K42" s="2249"/>
      <c r="L42" s="2250"/>
      <c r="M42" s="2251">
        <f t="shared" si="1"/>
        <v>0</v>
      </c>
      <c r="N42" s="2252"/>
      <c r="O42" s="601">
        <f t="shared" si="0"/>
        <v>0</v>
      </c>
    </row>
    <row r="43" spans="1:15" s="280" customFormat="1" ht="25.15" customHeight="1" thickTop="1" thickBot="1">
      <c r="A43" s="2241" t="s">
        <v>287</v>
      </c>
      <c r="B43" s="2242"/>
      <c r="C43" s="2242"/>
      <c r="D43" s="2243"/>
      <c r="E43" s="2244">
        <f>SUM(E34:F42)</f>
        <v>25</v>
      </c>
      <c r="F43" s="2245"/>
      <c r="G43" s="2244">
        <f t="shared" ref="G43" si="2">SUM(G34:H42)</f>
        <v>32</v>
      </c>
      <c r="H43" s="2245"/>
      <c r="I43" s="2244">
        <f t="shared" ref="I43" si="3">SUM(I34:J42)</f>
        <v>23</v>
      </c>
      <c r="J43" s="2245"/>
      <c r="K43" s="2244">
        <f t="shared" ref="K43" si="4">SUM(K34:L42)</f>
        <v>37</v>
      </c>
      <c r="L43" s="2245"/>
      <c r="M43" s="2244">
        <f>SUM(M34:N42)</f>
        <v>117</v>
      </c>
      <c r="N43" s="2245"/>
      <c r="O43" s="602">
        <v>1</v>
      </c>
    </row>
  </sheetData>
  <mergeCells count="133">
    <mergeCell ref="O32:O33"/>
    <mergeCell ref="M32:N33"/>
    <mergeCell ref="E32:L32"/>
    <mergeCell ref="A32:D33"/>
    <mergeCell ref="A43:D43"/>
    <mergeCell ref="E43:F43"/>
    <mergeCell ref="G43:H43"/>
    <mergeCell ref="I43:J43"/>
    <mergeCell ref="K43:L43"/>
    <mergeCell ref="M43:N43"/>
    <mergeCell ref="A42:D42"/>
    <mergeCell ref="E42:F42"/>
    <mergeCell ref="G42:H42"/>
    <mergeCell ref="I42:J42"/>
    <mergeCell ref="K42:L42"/>
    <mergeCell ref="M42:N42"/>
    <mergeCell ref="A41:D41"/>
    <mergeCell ref="E41:F41"/>
    <mergeCell ref="G41:H41"/>
    <mergeCell ref="I41:J41"/>
    <mergeCell ref="K41:L41"/>
    <mergeCell ref="M41:N41"/>
    <mergeCell ref="A40:D40"/>
    <mergeCell ref="E40:F40"/>
    <mergeCell ref="G40:H40"/>
    <mergeCell ref="I40:J40"/>
    <mergeCell ref="K40:L40"/>
    <mergeCell ref="M40:N40"/>
    <mergeCell ref="A39:D39"/>
    <mergeCell ref="E39:F39"/>
    <mergeCell ref="G39:H39"/>
    <mergeCell ref="I39:J39"/>
    <mergeCell ref="K39:L39"/>
    <mergeCell ref="M39:N39"/>
    <mergeCell ref="A38:D38"/>
    <mergeCell ref="E38:F38"/>
    <mergeCell ref="G38:H38"/>
    <mergeCell ref="I38:J38"/>
    <mergeCell ref="K38:L38"/>
    <mergeCell ref="M38:N38"/>
    <mergeCell ref="A37:D37"/>
    <mergeCell ref="E37:F37"/>
    <mergeCell ref="G37:H37"/>
    <mergeCell ref="I37:J37"/>
    <mergeCell ref="K37:L37"/>
    <mergeCell ref="M37:N37"/>
    <mergeCell ref="A36:D36"/>
    <mergeCell ref="E36:F36"/>
    <mergeCell ref="G36:H36"/>
    <mergeCell ref="I36:J36"/>
    <mergeCell ref="K36:L36"/>
    <mergeCell ref="M36:N36"/>
    <mergeCell ref="M34:N34"/>
    <mergeCell ref="A35:D35"/>
    <mergeCell ref="E35:F35"/>
    <mergeCell ref="G35:H35"/>
    <mergeCell ref="I35:J35"/>
    <mergeCell ref="K35:L35"/>
    <mergeCell ref="M35:N35"/>
    <mergeCell ref="G33:H33"/>
    <mergeCell ref="I33:J33"/>
    <mergeCell ref="K33:L33"/>
    <mergeCell ref="A34:D34"/>
    <mergeCell ref="E34:F34"/>
    <mergeCell ref="G34:H34"/>
    <mergeCell ref="I34:J34"/>
    <mergeCell ref="K34:L34"/>
    <mergeCell ref="A28:M28"/>
    <mergeCell ref="E33:F33"/>
    <mergeCell ref="N28:O28"/>
    <mergeCell ref="A29:M29"/>
    <mergeCell ref="N29:O29"/>
    <mergeCell ref="A31:O31"/>
    <mergeCell ref="N24:O24"/>
    <mergeCell ref="D25:M25"/>
    <mergeCell ref="N25:O25"/>
    <mergeCell ref="D26:M26"/>
    <mergeCell ref="N26:O26"/>
    <mergeCell ref="A27:M27"/>
    <mergeCell ref="N27:O27"/>
    <mergeCell ref="A20:C26"/>
    <mergeCell ref="D20:M20"/>
    <mergeCell ref="N20:O20"/>
    <mergeCell ref="D21:M21"/>
    <mergeCell ref="N21:O21"/>
    <mergeCell ref="D22:M22"/>
    <mergeCell ref="N22:O22"/>
    <mergeCell ref="D23:M23"/>
    <mergeCell ref="N23:O23"/>
    <mergeCell ref="D24:M24"/>
    <mergeCell ref="A17:C19"/>
    <mergeCell ref="D17:M17"/>
    <mergeCell ref="N17:O17"/>
    <mergeCell ref="D18:M18"/>
    <mergeCell ref="N18:O18"/>
    <mergeCell ref="D19:M19"/>
    <mergeCell ref="N19:O19"/>
    <mergeCell ref="N12:O12"/>
    <mergeCell ref="A13:C16"/>
    <mergeCell ref="D13:M13"/>
    <mergeCell ref="N13:O13"/>
    <mergeCell ref="D14:M14"/>
    <mergeCell ref="N14:O14"/>
    <mergeCell ref="D15:M15"/>
    <mergeCell ref="N15:O15"/>
    <mergeCell ref="D16:M16"/>
    <mergeCell ref="N16:O16"/>
    <mergeCell ref="A8:C12"/>
    <mergeCell ref="D8:M8"/>
    <mergeCell ref="N8:O8"/>
    <mergeCell ref="D9:M9"/>
    <mergeCell ref="N9:O9"/>
    <mergeCell ref="D10:M10"/>
    <mergeCell ref="N10:O10"/>
    <mergeCell ref="D11:M11"/>
    <mergeCell ref="N11:O11"/>
    <mergeCell ref="D12:M12"/>
    <mergeCell ref="A5:C7"/>
    <mergeCell ref="D5:M5"/>
    <mergeCell ref="N5:O5"/>
    <mergeCell ref="D6:M6"/>
    <mergeCell ref="N6:O6"/>
    <mergeCell ref="D7:M7"/>
    <mergeCell ref="N7:O7"/>
    <mergeCell ref="A1:M1"/>
    <mergeCell ref="N1:O1"/>
    <mergeCell ref="A2:C4"/>
    <mergeCell ref="D2:M2"/>
    <mergeCell ref="N2:O2"/>
    <mergeCell ref="D3:M3"/>
    <mergeCell ref="N3:O3"/>
    <mergeCell ref="D4:M4"/>
    <mergeCell ref="N4:O4"/>
  </mergeCells>
  <printOptions horizontalCentered="1"/>
  <pageMargins left="0.5" right="0.5" top="0.5" bottom="0.5" header="0.25" footer="0.25"/>
  <pageSetup paperSize="9" orientation="portrait" r:id="rId1"/>
  <headerFooter alignWithMargins="0"/>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0"/>
  <dimension ref="A1:M19"/>
  <sheetViews>
    <sheetView workbookViewId="0">
      <selection activeCell="H37" sqref="H37"/>
    </sheetView>
  </sheetViews>
  <sheetFormatPr defaultRowHeight="12.75"/>
  <cols>
    <col min="1" max="1" width="4.83203125" customWidth="1"/>
    <col min="2" max="2" width="16.33203125" customWidth="1"/>
    <col min="4" max="5" width="6.1640625" customWidth="1"/>
    <col min="6" max="13" width="7.5" customWidth="1"/>
  </cols>
  <sheetData>
    <row r="1" spans="1:13" ht="36.75" customHeight="1" thickBot="1">
      <c r="A1" s="2254" t="s">
        <v>638</v>
      </c>
      <c r="B1" s="2254"/>
      <c r="C1" s="2254"/>
      <c r="D1" s="2254"/>
      <c r="E1" s="2254"/>
      <c r="F1" s="2254"/>
      <c r="G1" s="2254"/>
      <c r="H1" s="2254"/>
      <c r="I1" s="2254"/>
      <c r="J1" s="2254"/>
      <c r="K1" s="2254"/>
      <c r="L1" s="2254"/>
      <c r="M1" s="2254"/>
    </row>
    <row r="2" spans="1:13" ht="27.75" customHeight="1" thickBot="1">
      <c r="A2" s="2253" t="s">
        <v>294</v>
      </c>
      <c r="B2" s="2255" t="s">
        <v>295</v>
      </c>
      <c r="C2" s="2253" t="s">
        <v>296</v>
      </c>
      <c r="D2" s="2255" t="s">
        <v>297</v>
      </c>
      <c r="E2" s="2255"/>
      <c r="F2" s="2255" t="s">
        <v>298</v>
      </c>
      <c r="G2" s="2255"/>
      <c r="H2" s="2255"/>
      <c r="I2" s="2255"/>
      <c r="J2" s="2255"/>
      <c r="K2" s="2255"/>
      <c r="L2" s="2255"/>
      <c r="M2" s="2255"/>
    </row>
    <row r="3" spans="1:13" ht="13.5" thickBot="1">
      <c r="A3" s="2253"/>
      <c r="B3" s="2255"/>
      <c r="C3" s="2253"/>
      <c r="D3" s="2255" t="s">
        <v>299</v>
      </c>
      <c r="E3" s="2255" t="s">
        <v>300</v>
      </c>
      <c r="F3" s="2253" t="s">
        <v>301</v>
      </c>
      <c r="G3" s="2253" t="s">
        <v>302</v>
      </c>
      <c r="H3" s="2256" t="s">
        <v>303</v>
      </c>
      <c r="I3" s="2253" t="s">
        <v>304</v>
      </c>
      <c r="J3" s="2253" t="s">
        <v>305</v>
      </c>
      <c r="K3" s="2253" t="s">
        <v>306</v>
      </c>
      <c r="L3" s="2253" t="s">
        <v>307</v>
      </c>
      <c r="M3" s="2253" t="s">
        <v>308</v>
      </c>
    </row>
    <row r="4" spans="1:13" ht="82.5" customHeight="1" thickBot="1">
      <c r="A4" s="2253"/>
      <c r="B4" s="2255"/>
      <c r="C4" s="2253"/>
      <c r="D4" s="2255"/>
      <c r="E4" s="2255"/>
      <c r="F4" s="2253"/>
      <c r="G4" s="2253"/>
      <c r="H4" s="2256"/>
      <c r="I4" s="2253"/>
      <c r="J4" s="2253"/>
      <c r="K4" s="2253"/>
      <c r="L4" s="2253"/>
      <c r="M4" s="2253"/>
    </row>
    <row r="5" spans="1:13">
      <c r="A5" s="882" t="s">
        <v>777</v>
      </c>
      <c r="B5" s="883" t="s">
        <v>726</v>
      </c>
      <c r="C5" s="883" t="s">
        <v>727</v>
      </c>
      <c r="D5" s="883"/>
      <c r="E5" s="883">
        <v>1</v>
      </c>
      <c r="F5" s="883"/>
      <c r="G5" s="883"/>
      <c r="H5" s="883"/>
      <c r="I5" s="883"/>
      <c r="J5" s="883">
        <v>1</v>
      </c>
      <c r="K5" s="883"/>
      <c r="L5" s="883"/>
      <c r="M5" s="848"/>
    </row>
    <row r="6" spans="1:13" ht="14.25">
      <c r="A6" s="880" t="s">
        <v>778</v>
      </c>
      <c r="B6" s="883" t="s">
        <v>731</v>
      </c>
      <c r="C6" s="883" t="s">
        <v>1004</v>
      </c>
      <c r="D6" s="883"/>
      <c r="E6" s="883">
        <v>1</v>
      </c>
      <c r="F6" s="883"/>
      <c r="G6" s="883"/>
      <c r="H6" s="883"/>
      <c r="I6" s="883"/>
      <c r="J6" s="883"/>
      <c r="K6" s="883">
        <v>1</v>
      </c>
      <c r="L6" s="883"/>
      <c r="M6" s="848"/>
    </row>
    <row r="7" spans="1:13" ht="14.25">
      <c r="A7" s="880" t="s">
        <v>779</v>
      </c>
      <c r="B7" s="881" t="s">
        <v>732</v>
      </c>
      <c r="C7" s="883" t="s">
        <v>1004</v>
      </c>
      <c r="D7" s="881">
        <v>1</v>
      </c>
      <c r="E7" s="883"/>
      <c r="F7" s="881"/>
      <c r="G7" s="881"/>
      <c r="H7" s="881"/>
      <c r="I7" s="881"/>
      <c r="J7" s="881"/>
      <c r="K7" s="881"/>
      <c r="L7" s="881">
        <v>1</v>
      </c>
      <c r="M7" s="915"/>
    </row>
    <row r="8" spans="1:13" ht="14.25">
      <c r="A8" s="880" t="s">
        <v>780</v>
      </c>
      <c r="B8" s="883" t="s">
        <v>729</v>
      </c>
      <c r="C8" s="883" t="s">
        <v>1004</v>
      </c>
      <c r="D8" s="883">
        <v>1</v>
      </c>
      <c r="E8" s="883"/>
      <c r="F8" s="883"/>
      <c r="G8" s="883"/>
      <c r="H8" s="883"/>
      <c r="I8" s="883">
        <v>1</v>
      </c>
      <c r="J8" s="883"/>
      <c r="K8" s="883"/>
      <c r="L8" s="916"/>
      <c r="M8" s="917"/>
    </row>
    <row r="9" spans="1:13" ht="14.25">
      <c r="A9" s="880" t="s">
        <v>781</v>
      </c>
      <c r="B9" s="883" t="s">
        <v>733</v>
      </c>
      <c r="C9" s="883" t="s">
        <v>1005</v>
      </c>
      <c r="D9" s="883">
        <v>1</v>
      </c>
      <c r="E9" s="883"/>
      <c r="F9" s="883"/>
      <c r="G9" s="883"/>
      <c r="H9" s="883"/>
      <c r="I9" s="883"/>
      <c r="J9" s="883"/>
      <c r="K9" s="883">
        <v>1</v>
      </c>
      <c r="L9" s="883"/>
      <c r="M9" s="848"/>
    </row>
    <row r="10" spans="1:13" ht="14.25">
      <c r="A10" s="880" t="s">
        <v>782</v>
      </c>
      <c r="B10" s="883" t="s">
        <v>1006</v>
      </c>
      <c r="C10" s="883" t="s">
        <v>1007</v>
      </c>
      <c r="D10" s="883"/>
      <c r="E10" s="883">
        <v>1</v>
      </c>
      <c r="F10" s="883"/>
      <c r="G10" s="883"/>
      <c r="H10" s="883"/>
      <c r="I10" s="883">
        <v>1</v>
      </c>
      <c r="J10" s="883"/>
      <c r="K10" s="883"/>
      <c r="L10" s="883"/>
      <c r="M10" s="848"/>
    </row>
    <row r="11" spans="1:13" ht="14.25">
      <c r="A11" s="880" t="s">
        <v>783</v>
      </c>
      <c r="B11" s="881" t="s">
        <v>1008</v>
      </c>
      <c r="C11" s="883" t="s">
        <v>1007</v>
      </c>
      <c r="D11" s="881"/>
      <c r="E11" s="883">
        <v>1</v>
      </c>
      <c r="F11" s="881"/>
      <c r="G11" s="881"/>
      <c r="H11" s="881"/>
      <c r="I11" s="881"/>
      <c r="J11" s="881">
        <v>1</v>
      </c>
      <c r="K11" s="881"/>
      <c r="L11" s="918"/>
      <c r="M11" s="915"/>
    </row>
    <row r="12" spans="1:13" ht="14.25">
      <c r="A12" s="880" t="s">
        <v>784</v>
      </c>
      <c r="B12" s="883" t="s">
        <v>738</v>
      </c>
      <c r="C12" s="883" t="s">
        <v>1009</v>
      </c>
      <c r="D12" s="883"/>
      <c r="E12" s="883">
        <v>1</v>
      </c>
      <c r="F12" s="883"/>
      <c r="G12" s="883"/>
      <c r="H12" s="883"/>
      <c r="I12" s="883"/>
      <c r="J12" s="883"/>
      <c r="K12" s="883">
        <v>1</v>
      </c>
      <c r="L12" s="916"/>
      <c r="M12" s="917"/>
    </row>
    <row r="13" spans="1:13" ht="14.25">
      <c r="A13" s="880" t="s">
        <v>785</v>
      </c>
      <c r="B13" s="883" t="s">
        <v>1008</v>
      </c>
      <c r="C13" s="883" t="s">
        <v>1009</v>
      </c>
      <c r="D13" s="883"/>
      <c r="E13" s="883">
        <v>1</v>
      </c>
      <c r="F13" s="883"/>
      <c r="G13" s="883"/>
      <c r="H13" s="883"/>
      <c r="I13" s="883"/>
      <c r="J13" s="883"/>
      <c r="K13" s="883">
        <v>1</v>
      </c>
      <c r="L13" s="916"/>
      <c r="M13" s="917"/>
    </row>
    <row r="14" spans="1:13" ht="14.25">
      <c r="A14" s="880" t="s">
        <v>786</v>
      </c>
      <c r="B14" s="883" t="s">
        <v>743</v>
      </c>
      <c r="C14" s="883" t="s">
        <v>1010</v>
      </c>
      <c r="D14" s="883"/>
      <c r="E14" s="883">
        <v>1</v>
      </c>
      <c r="F14" s="883"/>
      <c r="G14" s="883"/>
      <c r="H14" s="883"/>
      <c r="I14" s="883">
        <v>1</v>
      </c>
      <c r="J14" s="883"/>
      <c r="K14" s="883"/>
      <c r="L14" s="883"/>
      <c r="M14" s="848"/>
    </row>
    <row r="15" spans="1:13" ht="14.25">
      <c r="A15" s="880" t="s">
        <v>803</v>
      </c>
      <c r="B15" s="883" t="s">
        <v>741</v>
      </c>
      <c r="C15" s="883" t="s">
        <v>1010</v>
      </c>
      <c r="D15" s="883">
        <v>1</v>
      </c>
      <c r="E15" s="883"/>
      <c r="F15" s="883"/>
      <c r="G15" s="883"/>
      <c r="H15" s="883"/>
      <c r="I15" s="883">
        <v>1</v>
      </c>
      <c r="J15" s="883"/>
      <c r="K15" s="883"/>
      <c r="L15" s="883"/>
      <c r="M15" s="848"/>
    </row>
    <row r="16" spans="1:13" ht="14.25">
      <c r="A16" s="880" t="s">
        <v>805</v>
      </c>
      <c r="B16" s="881" t="s">
        <v>744</v>
      </c>
      <c r="C16" s="883" t="s">
        <v>1011</v>
      </c>
      <c r="D16" s="881"/>
      <c r="E16" s="883">
        <v>1</v>
      </c>
      <c r="F16" s="881"/>
      <c r="G16" s="881"/>
      <c r="H16" s="881"/>
      <c r="I16" s="881">
        <v>1</v>
      </c>
      <c r="J16" s="881"/>
      <c r="K16" s="918"/>
      <c r="L16" s="918"/>
      <c r="M16" s="915"/>
    </row>
    <row r="17" spans="1:13" ht="14.25">
      <c r="A17" s="880" t="s">
        <v>807</v>
      </c>
      <c r="B17" s="881" t="s">
        <v>747</v>
      </c>
      <c r="C17" s="883" t="s">
        <v>1012</v>
      </c>
      <c r="D17" s="881"/>
      <c r="E17" s="883">
        <v>1</v>
      </c>
      <c r="F17" s="881"/>
      <c r="G17" s="881">
        <v>1</v>
      </c>
      <c r="H17" s="881"/>
      <c r="I17" s="881"/>
      <c r="J17" s="881"/>
      <c r="K17" s="918"/>
      <c r="L17" s="918"/>
      <c r="M17" s="915"/>
    </row>
    <row r="18" spans="1:13" ht="15" thickBot="1">
      <c r="A18" s="880" t="s">
        <v>809</v>
      </c>
      <c r="B18" s="881" t="s">
        <v>749</v>
      </c>
      <c r="C18" s="883" t="s">
        <v>1013</v>
      </c>
      <c r="D18" s="881">
        <v>1</v>
      </c>
      <c r="E18" s="883"/>
      <c r="F18" s="881"/>
      <c r="G18" s="881"/>
      <c r="H18" s="881"/>
      <c r="I18" s="881"/>
      <c r="J18" s="881"/>
      <c r="K18" s="881">
        <v>1</v>
      </c>
      <c r="L18" s="918"/>
      <c r="M18" s="915"/>
    </row>
    <row r="19" spans="1:13" ht="13.5" thickBot="1">
      <c r="A19" s="2138" t="s">
        <v>287</v>
      </c>
      <c r="B19" s="2138"/>
      <c r="C19" s="686"/>
      <c r="D19" s="686">
        <f t="shared" ref="D19:M19" si="0">SUM(D5:D18)</f>
        <v>5</v>
      </c>
      <c r="E19" s="686">
        <f t="shared" si="0"/>
        <v>9</v>
      </c>
      <c r="F19" s="686">
        <f t="shared" si="0"/>
        <v>0</v>
      </c>
      <c r="G19" s="686">
        <f t="shared" si="0"/>
        <v>1</v>
      </c>
      <c r="H19" s="686">
        <f t="shared" si="0"/>
        <v>0</v>
      </c>
      <c r="I19" s="686">
        <f t="shared" si="0"/>
        <v>5</v>
      </c>
      <c r="J19" s="686">
        <f t="shared" si="0"/>
        <v>2</v>
      </c>
      <c r="K19" s="686">
        <f t="shared" si="0"/>
        <v>5</v>
      </c>
      <c r="L19" s="686">
        <f t="shared" si="0"/>
        <v>1</v>
      </c>
      <c r="M19" s="686">
        <f t="shared" si="0"/>
        <v>0</v>
      </c>
    </row>
  </sheetData>
  <mergeCells count="17">
    <mergeCell ref="A19:B19"/>
    <mergeCell ref="H3:H4"/>
    <mergeCell ref="I3:I4"/>
    <mergeCell ref="J3:J4"/>
    <mergeCell ref="K3:K4"/>
    <mergeCell ref="L3:L4"/>
    <mergeCell ref="M3:M4"/>
    <mergeCell ref="A1:M1"/>
    <mergeCell ref="A2:A4"/>
    <mergeCell ref="B2:B4"/>
    <mergeCell ref="C2:C4"/>
    <mergeCell ref="D2:E2"/>
    <mergeCell ref="F2:M2"/>
    <mergeCell ref="D3:D4"/>
    <mergeCell ref="E3:E4"/>
    <mergeCell ref="F3:F4"/>
    <mergeCell ref="G3:G4"/>
  </mergeCells>
  <pageMargins left="0.25" right="0.25"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dimension ref="A1:M37"/>
  <sheetViews>
    <sheetView workbookViewId="0">
      <selection sqref="A1:M1"/>
    </sheetView>
  </sheetViews>
  <sheetFormatPr defaultRowHeight="12.75"/>
  <cols>
    <col min="1" max="1" width="6" customWidth="1"/>
    <col min="2" max="2" width="16.1640625" customWidth="1"/>
    <col min="4" max="5" width="6.1640625" customWidth="1"/>
    <col min="6" max="13" width="7.5" customWidth="1"/>
  </cols>
  <sheetData>
    <row r="1" spans="1:13" ht="36.75" customHeight="1" thickBot="1">
      <c r="A1" s="2254" t="s">
        <v>637</v>
      </c>
      <c r="B1" s="2254"/>
      <c r="C1" s="2254"/>
      <c r="D1" s="2254"/>
      <c r="E1" s="2254"/>
      <c r="F1" s="2254"/>
      <c r="G1" s="2254"/>
      <c r="H1" s="2254"/>
      <c r="I1" s="2254"/>
      <c r="J1" s="2254"/>
      <c r="K1" s="2254"/>
      <c r="L1" s="2254"/>
      <c r="M1" s="2254"/>
    </row>
    <row r="2" spans="1:13" ht="26.25" customHeight="1" thickBot="1">
      <c r="A2" s="2253" t="s">
        <v>294</v>
      </c>
      <c r="B2" s="2255" t="s">
        <v>295</v>
      </c>
      <c r="C2" s="2253" t="s">
        <v>296</v>
      </c>
      <c r="D2" s="2255" t="s">
        <v>297</v>
      </c>
      <c r="E2" s="2255"/>
      <c r="F2" s="2255" t="s">
        <v>298</v>
      </c>
      <c r="G2" s="2255"/>
      <c r="H2" s="2255"/>
      <c r="I2" s="2255"/>
      <c r="J2" s="2255"/>
      <c r="K2" s="2255"/>
      <c r="L2" s="2255"/>
      <c r="M2" s="2255"/>
    </row>
    <row r="3" spans="1:13" ht="13.5" thickBot="1">
      <c r="A3" s="2253"/>
      <c r="B3" s="2255"/>
      <c r="C3" s="2253"/>
      <c r="D3" s="2255" t="s">
        <v>299</v>
      </c>
      <c r="E3" s="2255" t="s">
        <v>300</v>
      </c>
      <c r="F3" s="2253" t="s">
        <v>301</v>
      </c>
      <c r="G3" s="2253" t="s">
        <v>302</v>
      </c>
      <c r="H3" s="2256" t="s">
        <v>303</v>
      </c>
      <c r="I3" s="2253" t="s">
        <v>304</v>
      </c>
      <c r="J3" s="2253" t="s">
        <v>305</v>
      </c>
      <c r="K3" s="2253" t="s">
        <v>306</v>
      </c>
      <c r="L3" s="2253" t="s">
        <v>307</v>
      </c>
      <c r="M3" s="2253" t="s">
        <v>308</v>
      </c>
    </row>
    <row r="4" spans="1:13" ht="82.5" customHeight="1" thickBot="1">
      <c r="A4" s="2253"/>
      <c r="B4" s="2255"/>
      <c r="C4" s="2253"/>
      <c r="D4" s="2255"/>
      <c r="E4" s="2255"/>
      <c r="F4" s="2253"/>
      <c r="G4" s="2253"/>
      <c r="H4" s="2256"/>
      <c r="I4" s="2253"/>
      <c r="J4" s="2253"/>
      <c r="K4" s="2253"/>
      <c r="L4" s="2253"/>
      <c r="M4" s="2253"/>
    </row>
    <row r="5" spans="1:13">
      <c r="A5" s="846">
        <v>1</v>
      </c>
      <c r="B5" s="847"/>
      <c r="C5" s="847"/>
      <c r="D5" s="847"/>
      <c r="E5" s="847"/>
      <c r="F5" s="847"/>
      <c r="G5" s="847"/>
      <c r="H5" s="847"/>
      <c r="I5" s="847"/>
      <c r="J5" s="847"/>
      <c r="K5" s="847"/>
      <c r="L5" s="847"/>
      <c r="M5" s="848"/>
    </row>
    <row r="6" spans="1:13">
      <c r="A6" s="680">
        <v>2</v>
      </c>
      <c r="B6" s="681"/>
      <c r="C6" s="681"/>
      <c r="D6" s="681"/>
      <c r="E6" s="681"/>
      <c r="F6" s="681"/>
      <c r="G6" s="681"/>
      <c r="H6" s="681"/>
      <c r="I6" s="681"/>
      <c r="J6" s="681"/>
      <c r="K6" s="681"/>
      <c r="L6" s="681"/>
      <c r="M6" s="682"/>
    </row>
    <row r="7" spans="1:13">
      <c r="A7" s="680">
        <v>3</v>
      </c>
      <c r="B7" s="681"/>
      <c r="C7" s="681"/>
      <c r="D7" s="681"/>
      <c r="E7" s="681"/>
      <c r="F7" s="681"/>
      <c r="G7" s="681"/>
      <c r="H7" s="681"/>
      <c r="I7" s="681"/>
      <c r="J7" s="681"/>
      <c r="K7" s="681"/>
      <c r="L7" s="681"/>
      <c r="M7" s="682"/>
    </row>
    <row r="8" spans="1:13">
      <c r="A8" s="680">
        <v>4</v>
      </c>
      <c r="B8" s="681"/>
      <c r="C8" s="681"/>
      <c r="D8" s="681"/>
      <c r="E8" s="681"/>
      <c r="F8" s="681"/>
      <c r="G8" s="681"/>
      <c r="H8" s="681"/>
      <c r="I8" s="681"/>
      <c r="J8" s="681"/>
      <c r="K8" s="681"/>
      <c r="L8" s="681"/>
      <c r="M8" s="682"/>
    </row>
    <row r="9" spans="1:13">
      <c r="A9" s="680">
        <v>5</v>
      </c>
      <c r="B9" s="681"/>
      <c r="C9" s="681"/>
      <c r="D9" s="681"/>
      <c r="E9" s="681"/>
      <c r="F9" s="681"/>
      <c r="G9" s="681"/>
      <c r="H9" s="681"/>
      <c r="I9" s="681"/>
      <c r="J9" s="681"/>
      <c r="K9" s="681"/>
      <c r="L9" s="681"/>
      <c r="M9" s="682"/>
    </row>
    <row r="10" spans="1:13">
      <c r="A10" s="680">
        <v>6</v>
      </c>
      <c r="B10" s="681"/>
      <c r="C10" s="681"/>
      <c r="D10" s="681"/>
      <c r="E10" s="681"/>
      <c r="F10" s="681"/>
      <c r="G10" s="681"/>
      <c r="H10" s="681"/>
      <c r="I10" s="681"/>
      <c r="J10" s="681"/>
      <c r="K10" s="681"/>
      <c r="L10" s="681"/>
      <c r="M10" s="682"/>
    </row>
    <row r="11" spans="1:13">
      <c r="A11" s="680">
        <v>7</v>
      </c>
      <c r="B11" s="681"/>
      <c r="C11" s="681"/>
      <c r="D11" s="681"/>
      <c r="E11" s="681"/>
      <c r="F11" s="681"/>
      <c r="G11" s="681"/>
      <c r="H11" s="681"/>
      <c r="I11" s="681"/>
      <c r="J11" s="681"/>
      <c r="K11" s="681"/>
      <c r="L11" s="681"/>
      <c r="M11" s="682"/>
    </row>
    <row r="12" spans="1:13">
      <c r="A12" s="680">
        <v>8</v>
      </c>
      <c r="B12" s="681"/>
      <c r="C12" s="681"/>
      <c r="D12" s="681"/>
      <c r="E12" s="681"/>
      <c r="F12" s="681"/>
      <c r="G12" s="681"/>
      <c r="H12" s="681"/>
      <c r="I12" s="681"/>
      <c r="J12" s="681"/>
      <c r="K12" s="681"/>
      <c r="L12" s="681"/>
      <c r="M12" s="682"/>
    </row>
    <row r="13" spans="1:13">
      <c r="A13" s="680">
        <v>9</v>
      </c>
      <c r="B13" s="681"/>
      <c r="C13" s="681"/>
      <c r="D13" s="681"/>
      <c r="E13" s="681"/>
      <c r="F13" s="681"/>
      <c r="G13" s="681"/>
      <c r="H13" s="681"/>
      <c r="I13" s="681"/>
      <c r="J13" s="681"/>
      <c r="K13" s="681"/>
      <c r="L13" s="681"/>
      <c r="M13" s="682"/>
    </row>
    <row r="14" spans="1:13">
      <c r="A14" s="680">
        <v>10</v>
      </c>
      <c r="B14" s="681"/>
      <c r="C14" s="681"/>
      <c r="D14" s="681"/>
      <c r="E14" s="681"/>
      <c r="F14" s="681"/>
      <c r="G14" s="681"/>
      <c r="H14" s="681"/>
      <c r="I14" s="681"/>
      <c r="J14" s="681"/>
      <c r="K14" s="681"/>
      <c r="L14" s="681"/>
      <c r="M14" s="682"/>
    </row>
    <row r="15" spans="1:13">
      <c r="A15" s="680">
        <v>11</v>
      </c>
      <c r="B15" s="681"/>
      <c r="C15" s="681"/>
      <c r="D15" s="681"/>
      <c r="E15" s="681"/>
      <c r="F15" s="681"/>
      <c r="G15" s="681"/>
      <c r="H15" s="681"/>
      <c r="I15" s="681"/>
      <c r="J15" s="681"/>
      <c r="K15" s="681"/>
      <c r="L15" s="681"/>
      <c r="M15" s="682"/>
    </row>
    <row r="16" spans="1:13">
      <c r="A16" s="680">
        <v>12</v>
      </c>
      <c r="B16" s="681"/>
      <c r="C16" s="681"/>
      <c r="D16" s="681"/>
      <c r="E16" s="681"/>
      <c r="F16" s="681"/>
      <c r="G16" s="681"/>
      <c r="H16" s="681"/>
      <c r="I16" s="681"/>
      <c r="J16" s="681"/>
      <c r="K16" s="681"/>
      <c r="L16" s="681"/>
      <c r="M16" s="682"/>
    </row>
    <row r="17" spans="1:13">
      <c r="A17" s="680">
        <v>13</v>
      </c>
      <c r="B17" s="681"/>
      <c r="C17" s="681"/>
      <c r="D17" s="681"/>
      <c r="E17" s="681"/>
      <c r="F17" s="681"/>
      <c r="G17" s="681"/>
      <c r="H17" s="681"/>
      <c r="I17" s="681"/>
      <c r="J17" s="681"/>
      <c r="K17" s="681"/>
      <c r="L17" s="681"/>
      <c r="M17" s="682"/>
    </row>
    <row r="18" spans="1:13">
      <c r="A18" s="680">
        <v>14</v>
      </c>
      <c r="B18" s="681"/>
      <c r="C18" s="681"/>
      <c r="D18" s="681"/>
      <c r="E18" s="681"/>
      <c r="F18" s="681"/>
      <c r="G18" s="681"/>
      <c r="H18" s="681"/>
      <c r="I18" s="681"/>
      <c r="J18" s="681"/>
      <c r="K18" s="681"/>
      <c r="L18" s="681"/>
      <c r="M18" s="682"/>
    </row>
    <row r="19" spans="1:13">
      <c r="A19" s="680">
        <v>15</v>
      </c>
      <c r="B19" s="681"/>
      <c r="C19" s="681"/>
      <c r="D19" s="681"/>
      <c r="E19" s="681"/>
      <c r="F19" s="681"/>
      <c r="G19" s="681"/>
      <c r="H19" s="681"/>
      <c r="I19" s="681"/>
      <c r="J19" s="681"/>
      <c r="K19" s="681"/>
      <c r="L19" s="681"/>
      <c r="M19" s="682"/>
    </row>
    <row r="20" spans="1:13">
      <c r="A20" s="680">
        <v>16</v>
      </c>
      <c r="B20" s="681"/>
      <c r="C20" s="681"/>
      <c r="D20" s="681"/>
      <c r="E20" s="681"/>
      <c r="F20" s="681"/>
      <c r="G20" s="681"/>
      <c r="H20" s="681"/>
      <c r="I20" s="681"/>
      <c r="J20" s="681"/>
      <c r="K20" s="681"/>
      <c r="L20" s="681"/>
      <c r="M20" s="682"/>
    </row>
    <row r="21" spans="1:13">
      <c r="A21" s="680">
        <v>17</v>
      </c>
      <c r="B21" s="681"/>
      <c r="C21" s="681"/>
      <c r="D21" s="681"/>
      <c r="E21" s="681"/>
      <c r="F21" s="681"/>
      <c r="G21" s="681"/>
      <c r="H21" s="681"/>
      <c r="I21" s="681"/>
      <c r="J21" s="681"/>
      <c r="K21" s="681"/>
      <c r="L21" s="681"/>
      <c r="M21" s="682"/>
    </row>
    <row r="22" spans="1:13">
      <c r="A22" s="680">
        <v>18</v>
      </c>
      <c r="B22" s="681"/>
      <c r="C22" s="681"/>
      <c r="D22" s="681"/>
      <c r="E22" s="681"/>
      <c r="F22" s="681"/>
      <c r="G22" s="681"/>
      <c r="H22" s="681"/>
      <c r="I22" s="681"/>
      <c r="J22" s="681"/>
      <c r="K22" s="681"/>
      <c r="L22" s="681"/>
      <c r="M22" s="682"/>
    </row>
    <row r="23" spans="1:13">
      <c r="A23" s="680">
        <v>19</v>
      </c>
      <c r="B23" s="681"/>
      <c r="C23" s="681"/>
      <c r="D23" s="681"/>
      <c r="E23" s="681"/>
      <c r="F23" s="681"/>
      <c r="G23" s="681"/>
      <c r="H23" s="681"/>
      <c r="I23" s="681"/>
      <c r="J23" s="681"/>
      <c r="K23" s="681"/>
      <c r="L23" s="681"/>
      <c r="M23" s="682"/>
    </row>
    <row r="24" spans="1:13">
      <c r="A24" s="680">
        <v>20</v>
      </c>
      <c r="B24" s="681"/>
      <c r="C24" s="681"/>
      <c r="D24" s="681"/>
      <c r="E24" s="681"/>
      <c r="F24" s="681"/>
      <c r="G24" s="681"/>
      <c r="H24" s="681"/>
      <c r="I24" s="681"/>
      <c r="J24" s="681"/>
      <c r="K24" s="681"/>
      <c r="L24" s="681"/>
      <c r="M24" s="682"/>
    </row>
    <row r="25" spans="1:13">
      <c r="A25" s="680">
        <v>21</v>
      </c>
      <c r="B25" s="681"/>
      <c r="C25" s="681"/>
      <c r="D25" s="681"/>
      <c r="E25" s="683"/>
      <c r="F25" s="681"/>
      <c r="G25" s="681"/>
      <c r="H25" s="681"/>
      <c r="I25" s="681"/>
      <c r="J25" s="681"/>
      <c r="K25" s="681"/>
      <c r="L25" s="681"/>
      <c r="M25" s="682"/>
    </row>
    <row r="26" spans="1:13">
      <c r="A26" s="680">
        <v>22</v>
      </c>
      <c r="B26" s="681"/>
      <c r="C26" s="681"/>
      <c r="D26" s="681"/>
      <c r="E26" s="681"/>
      <c r="F26" s="681"/>
      <c r="G26" s="681"/>
      <c r="H26" s="681"/>
      <c r="I26" s="681"/>
      <c r="J26" s="681"/>
      <c r="K26" s="681"/>
      <c r="L26" s="681"/>
      <c r="M26" s="682"/>
    </row>
    <row r="27" spans="1:13">
      <c r="A27" s="680">
        <v>23</v>
      </c>
      <c r="B27" s="681"/>
      <c r="C27" s="681"/>
      <c r="D27" s="681"/>
      <c r="E27" s="681"/>
      <c r="F27" s="681"/>
      <c r="G27" s="681"/>
      <c r="H27" s="681"/>
      <c r="I27" s="681"/>
      <c r="J27" s="681"/>
      <c r="K27" s="681"/>
      <c r="L27" s="681"/>
      <c r="M27" s="682"/>
    </row>
    <row r="28" spans="1:13">
      <c r="A28" s="680">
        <v>24</v>
      </c>
      <c r="B28" s="681"/>
      <c r="C28" s="681"/>
      <c r="D28" s="681"/>
      <c r="E28" s="681"/>
      <c r="F28" s="681"/>
      <c r="G28" s="681"/>
      <c r="H28" s="681"/>
      <c r="I28" s="681"/>
      <c r="J28" s="681"/>
      <c r="K28" s="681"/>
      <c r="L28" s="681"/>
      <c r="M28" s="682"/>
    </row>
    <row r="29" spans="1:13">
      <c r="A29" s="680">
        <v>25</v>
      </c>
      <c r="B29" s="681"/>
      <c r="C29" s="681"/>
      <c r="D29" s="681"/>
      <c r="E29" s="681"/>
      <c r="F29" s="681"/>
      <c r="G29" s="681"/>
      <c r="H29" s="681"/>
      <c r="I29" s="681"/>
      <c r="J29" s="681"/>
      <c r="K29" s="681"/>
      <c r="L29" s="681"/>
      <c r="M29" s="682"/>
    </row>
    <row r="30" spans="1:13">
      <c r="A30" s="680">
        <v>26</v>
      </c>
      <c r="B30" s="681"/>
      <c r="C30" s="681"/>
      <c r="D30" s="681"/>
      <c r="E30" s="681"/>
      <c r="F30" s="681"/>
      <c r="G30" s="681"/>
      <c r="H30" s="681"/>
      <c r="I30" s="681"/>
      <c r="J30" s="681"/>
      <c r="K30" s="681"/>
      <c r="L30" s="681"/>
      <c r="M30" s="682"/>
    </row>
    <row r="31" spans="1:13">
      <c r="A31" s="680">
        <v>27</v>
      </c>
      <c r="B31" s="681"/>
      <c r="C31" s="681"/>
      <c r="D31" s="681"/>
      <c r="E31" s="681"/>
      <c r="F31" s="681"/>
      <c r="G31" s="681"/>
      <c r="H31" s="681"/>
      <c r="I31" s="681"/>
      <c r="J31" s="681"/>
      <c r="K31" s="681"/>
      <c r="L31" s="681"/>
      <c r="M31" s="682"/>
    </row>
    <row r="32" spans="1:13">
      <c r="A32" s="680">
        <v>28</v>
      </c>
      <c r="B32" s="681"/>
      <c r="C32" s="681"/>
      <c r="D32" s="681"/>
      <c r="E32" s="681"/>
      <c r="F32" s="681"/>
      <c r="G32" s="681"/>
      <c r="H32" s="681"/>
      <c r="I32" s="681"/>
      <c r="J32" s="681"/>
      <c r="K32" s="681"/>
      <c r="L32" s="681"/>
      <c r="M32" s="682"/>
    </row>
    <row r="33" spans="1:13">
      <c r="A33" s="680">
        <v>29</v>
      </c>
      <c r="B33" s="681"/>
      <c r="C33" s="681"/>
      <c r="D33" s="681"/>
      <c r="E33" s="681"/>
      <c r="F33" s="681"/>
      <c r="G33" s="681"/>
      <c r="H33" s="681"/>
      <c r="I33" s="681"/>
      <c r="J33" s="681"/>
      <c r="K33" s="681"/>
      <c r="L33" s="681"/>
      <c r="M33" s="682"/>
    </row>
    <row r="34" spans="1:13">
      <c r="A34" s="680">
        <v>30</v>
      </c>
      <c r="B34" s="681"/>
      <c r="C34" s="681"/>
      <c r="D34" s="681"/>
      <c r="E34" s="681"/>
      <c r="F34" s="681"/>
      <c r="G34" s="681"/>
      <c r="H34" s="681"/>
      <c r="I34" s="681"/>
      <c r="J34" s="681"/>
      <c r="K34" s="681"/>
      <c r="L34" s="681"/>
      <c r="M34" s="682"/>
    </row>
    <row r="35" spans="1:13">
      <c r="A35" s="680">
        <v>31</v>
      </c>
      <c r="B35" s="681"/>
      <c r="C35" s="681"/>
      <c r="D35" s="681"/>
      <c r="E35" s="681"/>
      <c r="F35" s="681"/>
      <c r="G35" s="681"/>
      <c r="H35" s="681"/>
      <c r="I35" s="681"/>
      <c r="J35" s="681"/>
      <c r="K35" s="681"/>
      <c r="L35" s="681"/>
      <c r="M35" s="682"/>
    </row>
    <row r="36" spans="1:13" ht="13.5" thickBot="1">
      <c r="A36" s="680">
        <v>32</v>
      </c>
      <c r="B36" s="684"/>
      <c r="C36" s="684"/>
      <c r="D36" s="684"/>
      <c r="E36" s="684"/>
      <c r="F36" s="684"/>
      <c r="G36" s="684"/>
      <c r="H36" s="684"/>
      <c r="I36" s="684"/>
      <c r="J36" s="684"/>
      <c r="K36" s="684"/>
      <c r="L36" s="684"/>
      <c r="M36" s="685"/>
    </row>
    <row r="37" spans="1:13" ht="13.5" thickBot="1">
      <c r="A37" s="2138" t="s">
        <v>287</v>
      </c>
      <c r="B37" s="2138"/>
      <c r="C37" s="686"/>
      <c r="D37" s="686"/>
      <c r="E37" s="686"/>
      <c r="F37" s="686"/>
      <c r="G37" s="686"/>
      <c r="H37" s="686"/>
      <c r="I37" s="686"/>
      <c r="J37" s="686"/>
      <c r="K37" s="686"/>
      <c r="L37" s="686"/>
      <c r="M37" s="686"/>
    </row>
  </sheetData>
  <mergeCells count="17">
    <mergeCell ref="A37:B37"/>
    <mergeCell ref="H3:H4"/>
    <mergeCell ref="I3:I4"/>
    <mergeCell ref="J3:J4"/>
    <mergeCell ref="K3:K4"/>
    <mergeCell ref="L3:L4"/>
    <mergeCell ref="M3:M4"/>
    <mergeCell ref="A1:M1"/>
    <mergeCell ref="A2:A4"/>
    <mergeCell ref="B2:B4"/>
    <mergeCell ref="C2:C4"/>
    <mergeCell ref="D2:E2"/>
    <mergeCell ref="F2:M2"/>
    <mergeCell ref="D3:D4"/>
    <mergeCell ref="E3:E4"/>
    <mergeCell ref="F3:F4"/>
    <mergeCell ref="G3:G4"/>
  </mergeCells>
  <pageMargins left="0.25" right="0.25"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2"/>
  <dimension ref="A1:Q55"/>
  <sheetViews>
    <sheetView showZeros="0" workbookViewId="0">
      <selection activeCell="W31" sqref="W31"/>
    </sheetView>
  </sheetViews>
  <sheetFormatPr defaultColWidth="11.5" defaultRowHeight="18" customHeight="1"/>
  <cols>
    <col min="1" max="1" width="3.83203125" style="282" customWidth="1"/>
    <col min="2" max="2" width="14.5" style="281" customWidth="1"/>
    <col min="3" max="9" width="6.33203125" style="281" customWidth="1"/>
    <col min="10" max="10" width="8.5" style="281" customWidth="1"/>
    <col min="11" max="16" width="6.33203125" style="281" customWidth="1"/>
    <col min="17" max="17" width="6.83203125" style="281" customWidth="1"/>
    <col min="18" max="256" width="11.5" style="281"/>
    <col min="257" max="257" width="3.83203125" style="281" customWidth="1"/>
    <col min="258" max="258" width="18.33203125" style="281" customWidth="1"/>
    <col min="259" max="265" width="6.33203125" style="281" customWidth="1"/>
    <col min="266" max="266" width="8.5" style="281" customWidth="1"/>
    <col min="267" max="272" width="6.33203125" style="281" customWidth="1"/>
    <col min="273" max="273" width="6.83203125" style="281" customWidth="1"/>
    <col min="274" max="512" width="11.5" style="281"/>
    <col min="513" max="513" width="3.83203125" style="281" customWidth="1"/>
    <col min="514" max="514" width="18.33203125" style="281" customWidth="1"/>
    <col min="515" max="521" width="6.33203125" style="281" customWidth="1"/>
    <col min="522" max="522" width="8.5" style="281" customWidth="1"/>
    <col min="523" max="528" width="6.33203125" style="281" customWidth="1"/>
    <col min="529" max="529" width="6.83203125" style="281" customWidth="1"/>
    <col min="530" max="768" width="11.5" style="281"/>
    <col min="769" max="769" width="3.83203125" style="281" customWidth="1"/>
    <col min="770" max="770" width="18.33203125" style="281" customWidth="1"/>
    <col min="771" max="777" width="6.33203125" style="281" customWidth="1"/>
    <col min="778" max="778" width="8.5" style="281" customWidth="1"/>
    <col min="779" max="784" width="6.33203125" style="281" customWidth="1"/>
    <col min="785" max="785" width="6.83203125" style="281" customWidth="1"/>
    <col min="786" max="1024" width="11.5" style="281"/>
    <col min="1025" max="1025" width="3.83203125" style="281" customWidth="1"/>
    <col min="1026" max="1026" width="18.33203125" style="281" customWidth="1"/>
    <col min="1027" max="1033" width="6.33203125" style="281" customWidth="1"/>
    <col min="1034" max="1034" width="8.5" style="281" customWidth="1"/>
    <col min="1035" max="1040" width="6.33203125" style="281" customWidth="1"/>
    <col min="1041" max="1041" width="6.83203125" style="281" customWidth="1"/>
    <col min="1042" max="1280" width="11.5" style="281"/>
    <col min="1281" max="1281" width="3.83203125" style="281" customWidth="1"/>
    <col min="1282" max="1282" width="18.33203125" style="281" customWidth="1"/>
    <col min="1283" max="1289" width="6.33203125" style="281" customWidth="1"/>
    <col min="1290" max="1290" width="8.5" style="281" customWidth="1"/>
    <col min="1291" max="1296" width="6.33203125" style="281" customWidth="1"/>
    <col min="1297" max="1297" width="6.83203125" style="281" customWidth="1"/>
    <col min="1298" max="1536" width="11.5" style="281"/>
    <col min="1537" max="1537" width="3.83203125" style="281" customWidth="1"/>
    <col min="1538" max="1538" width="18.33203125" style="281" customWidth="1"/>
    <col min="1539" max="1545" width="6.33203125" style="281" customWidth="1"/>
    <col min="1546" max="1546" width="8.5" style="281" customWidth="1"/>
    <col min="1547" max="1552" width="6.33203125" style="281" customWidth="1"/>
    <col min="1553" max="1553" width="6.83203125" style="281" customWidth="1"/>
    <col min="1554" max="1792" width="11.5" style="281"/>
    <col min="1793" max="1793" width="3.83203125" style="281" customWidth="1"/>
    <col min="1794" max="1794" width="18.33203125" style="281" customWidth="1"/>
    <col min="1795" max="1801" width="6.33203125" style="281" customWidth="1"/>
    <col min="1802" max="1802" width="8.5" style="281" customWidth="1"/>
    <col min="1803" max="1808" width="6.33203125" style="281" customWidth="1"/>
    <col min="1809" max="1809" width="6.83203125" style="281" customWidth="1"/>
    <col min="1810" max="2048" width="11.5" style="281"/>
    <col min="2049" max="2049" width="3.83203125" style="281" customWidth="1"/>
    <col min="2050" max="2050" width="18.33203125" style="281" customWidth="1"/>
    <col min="2051" max="2057" width="6.33203125" style="281" customWidth="1"/>
    <col min="2058" max="2058" width="8.5" style="281" customWidth="1"/>
    <col min="2059" max="2064" width="6.33203125" style="281" customWidth="1"/>
    <col min="2065" max="2065" width="6.83203125" style="281" customWidth="1"/>
    <col min="2066" max="2304" width="11.5" style="281"/>
    <col min="2305" max="2305" width="3.83203125" style="281" customWidth="1"/>
    <col min="2306" max="2306" width="18.33203125" style="281" customWidth="1"/>
    <col min="2307" max="2313" width="6.33203125" style="281" customWidth="1"/>
    <col min="2314" max="2314" width="8.5" style="281" customWidth="1"/>
    <col min="2315" max="2320" width="6.33203125" style="281" customWidth="1"/>
    <col min="2321" max="2321" width="6.83203125" style="281" customWidth="1"/>
    <col min="2322" max="2560" width="11.5" style="281"/>
    <col min="2561" max="2561" width="3.83203125" style="281" customWidth="1"/>
    <col min="2562" max="2562" width="18.33203125" style="281" customWidth="1"/>
    <col min="2563" max="2569" width="6.33203125" style="281" customWidth="1"/>
    <col min="2570" max="2570" width="8.5" style="281" customWidth="1"/>
    <col min="2571" max="2576" width="6.33203125" style="281" customWidth="1"/>
    <col min="2577" max="2577" width="6.83203125" style="281" customWidth="1"/>
    <col min="2578" max="2816" width="11.5" style="281"/>
    <col min="2817" max="2817" width="3.83203125" style="281" customWidth="1"/>
    <col min="2818" max="2818" width="18.33203125" style="281" customWidth="1"/>
    <col min="2819" max="2825" width="6.33203125" style="281" customWidth="1"/>
    <col min="2826" max="2826" width="8.5" style="281" customWidth="1"/>
    <col min="2827" max="2832" width="6.33203125" style="281" customWidth="1"/>
    <col min="2833" max="2833" width="6.83203125" style="281" customWidth="1"/>
    <col min="2834" max="3072" width="11.5" style="281"/>
    <col min="3073" max="3073" width="3.83203125" style="281" customWidth="1"/>
    <col min="3074" max="3074" width="18.33203125" style="281" customWidth="1"/>
    <col min="3075" max="3081" width="6.33203125" style="281" customWidth="1"/>
    <col min="3082" max="3082" width="8.5" style="281" customWidth="1"/>
    <col min="3083" max="3088" width="6.33203125" style="281" customWidth="1"/>
    <col min="3089" max="3089" width="6.83203125" style="281" customWidth="1"/>
    <col min="3090" max="3328" width="11.5" style="281"/>
    <col min="3329" max="3329" width="3.83203125" style="281" customWidth="1"/>
    <col min="3330" max="3330" width="18.33203125" style="281" customWidth="1"/>
    <col min="3331" max="3337" width="6.33203125" style="281" customWidth="1"/>
    <col min="3338" max="3338" width="8.5" style="281" customWidth="1"/>
    <col min="3339" max="3344" width="6.33203125" style="281" customWidth="1"/>
    <col min="3345" max="3345" width="6.83203125" style="281" customWidth="1"/>
    <col min="3346" max="3584" width="11.5" style="281"/>
    <col min="3585" max="3585" width="3.83203125" style="281" customWidth="1"/>
    <col min="3586" max="3586" width="18.33203125" style="281" customWidth="1"/>
    <col min="3587" max="3593" width="6.33203125" style="281" customWidth="1"/>
    <col min="3594" max="3594" width="8.5" style="281" customWidth="1"/>
    <col min="3595" max="3600" width="6.33203125" style="281" customWidth="1"/>
    <col min="3601" max="3601" width="6.83203125" style="281" customWidth="1"/>
    <col min="3602" max="3840" width="11.5" style="281"/>
    <col min="3841" max="3841" width="3.83203125" style="281" customWidth="1"/>
    <col min="3842" max="3842" width="18.33203125" style="281" customWidth="1"/>
    <col min="3843" max="3849" width="6.33203125" style="281" customWidth="1"/>
    <col min="3850" max="3850" width="8.5" style="281" customWidth="1"/>
    <col min="3851" max="3856" width="6.33203125" style="281" customWidth="1"/>
    <col min="3857" max="3857" width="6.83203125" style="281" customWidth="1"/>
    <col min="3858" max="4096" width="11.5" style="281"/>
    <col min="4097" max="4097" width="3.83203125" style="281" customWidth="1"/>
    <col min="4098" max="4098" width="18.33203125" style="281" customWidth="1"/>
    <col min="4099" max="4105" width="6.33203125" style="281" customWidth="1"/>
    <col min="4106" max="4106" width="8.5" style="281" customWidth="1"/>
    <col min="4107" max="4112" width="6.33203125" style="281" customWidth="1"/>
    <col min="4113" max="4113" width="6.83203125" style="281" customWidth="1"/>
    <col min="4114" max="4352" width="11.5" style="281"/>
    <col min="4353" max="4353" width="3.83203125" style="281" customWidth="1"/>
    <col min="4354" max="4354" width="18.33203125" style="281" customWidth="1"/>
    <col min="4355" max="4361" width="6.33203125" style="281" customWidth="1"/>
    <col min="4362" max="4362" width="8.5" style="281" customWidth="1"/>
    <col min="4363" max="4368" width="6.33203125" style="281" customWidth="1"/>
    <col min="4369" max="4369" width="6.83203125" style="281" customWidth="1"/>
    <col min="4370" max="4608" width="11.5" style="281"/>
    <col min="4609" max="4609" width="3.83203125" style="281" customWidth="1"/>
    <col min="4610" max="4610" width="18.33203125" style="281" customWidth="1"/>
    <col min="4611" max="4617" width="6.33203125" style="281" customWidth="1"/>
    <col min="4618" max="4618" width="8.5" style="281" customWidth="1"/>
    <col min="4619" max="4624" width="6.33203125" style="281" customWidth="1"/>
    <col min="4625" max="4625" width="6.83203125" style="281" customWidth="1"/>
    <col min="4626" max="4864" width="11.5" style="281"/>
    <col min="4865" max="4865" width="3.83203125" style="281" customWidth="1"/>
    <col min="4866" max="4866" width="18.33203125" style="281" customWidth="1"/>
    <col min="4867" max="4873" width="6.33203125" style="281" customWidth="1"/>
    <col min="4874" max="4874" width="8.5" style="281" customWidth="1"/>
    <col min="4875" max="4880" width="6.33203125" style="281" customWidth="1"/>
    <col min="4881" max="4881" width="6.83203125" style="281" customWidth="1"/>
    <col min="4882" max="5120" width="11.5" style="281"/>
    <col min="5121" max="5121" width="3.83203125" style="281" customWidth="1"/>
    <col min="5122" max="5122" width="18.33203125" style="281" customWidth="1"/>
    <col min="5123" max="5129" width="6.33203125" style="281" customWidth="1"/>
    <col min="5130" max="5130" width="8.5" style="281" customWidth="1"/>
    <col min="5131" max="5136" width="6.33203125" style="281" customWidth="1"/>
    <col min="5137" max="5137" width="6.83203125" style="281" customWidth="1"/>
    <col min="5138" max="5376" width="11.5" style="281"/>
    <col min="5377" max="5377" width="3.83203125" style="281" customWidth="1"/>
    <col min="5378" max="5378" width="18.33203125" style="281" customWidth="1"/>
    <col min="5379" max="5385" width="6.33203125" style="281" customWidth="1"/>
    <col min="5386" max="5386" width="8.5" style="281" customWidth="1"/>
    <col min="5387" max="5392" width="6.33203125" style="281" customWidth="1"/>
    <col min="5393" max="5393" width="6.83203125" style="281" customWidth="1"/>
    <col min="5394" max="5632" width="11.5" style="281"/>
    <col min="5633" max="5633" width="3.83203125" style="281" customWidth="1"/>
    <col min="5634" max="5634" width="18.33203125" style="281" customWidth="1"/>
    <col min="5635" max="5641" width="6.33203125" style="281" customWidth="1"/>
    <col min="5642" max="5642" width="8.5" style="281" customWidth="1"/>
    <col min="5643" max="5648" width="6.33203125" style="281" customWidth="1"/>
    <col min="5649" max="5649" width="6.83203125" style="281" customWidth="1"/>
    <col min="5650" max="5888" width="11.5" style="281"/>
    <col min="5889" max="5889" width="3.83203125" style="281" customWidth="1"/>
    <col min="5890" max="5890" width="18.33203125" style="281" customWidth="1"/>
    <col min="5891" max="5897" width="6.33203125" style="281" customWidth="1"/>
    <col min="5898" max="5898" width="8.5" style="281" customWidth="1"/>
    <col min="5899" max="5904" width="6.33203125" style="281" customWidth="1"/>
    <col min="5905" max="5905" width="6.83203125" style="281" customWidth="1"/>
    <col min="5906" max="6144" width="11.5" style="281"/>
    <col min="6145" max="6145" width="3.83203125" style="281" customWidth="1"/>
    <col min="6146" max="6146" width="18.33203125" style="281" customWidth="1"/>
    <col min="6147" max="6153" width="6.33203125" style="281" customWidth="1"/>
    <col min="6154" max="6154" width="8.5" style="281" customWidth="1"/>
    <col min="6155" max="6160" width="6.33203125" style="281" customWidth="1"/>
    <col min="6161" max="6161" width="6.83203125" style="281" customWidth="1"/>
    <col min="6162" max="6400" width="11.5" style="281"/>
    <col min="6401" max="6401" width="3.83203125" style="281" customWidth="1"/>
    <col min="6402" max="6402" width="18.33203125" style="281" customWidth="1"/>
    <col min="6403" max="6409" width="6.33203125" style="281" customWidth="1"/>
    <col min="6410" max="6410" width="8.5" style="281" customWidth="1"/>
    <col min="6411" max="6416" width="6.33203125" style="281" customWidth="1"/>
    <col min="6417" max="6417" width="6.83203125" style="281" customWidth="1"/>
    <col min="6418" max="6656" width="11.5" style="281"/>
    <col min="6657" max="6657" width="3.83203125" style="281" customWidth="1"/>
    <col min="6658" max="6658" width="18.33203125" style="281" customWidth="1"/>
    <col min="6659" max="6665" width="6.33203125" style="281" customWidth="1"/>
    <col min="6666" max="6666" width="8.5" style="281" customWidth="1"/>
    <col min="6667" max="6672" width="6.33203125" style="281" customWidth="1"/>
    <col min="6673" max="6673" width="6.83203125" style="281" customWidth="1"/>
    <col min="6674" max="6912" width="11.5" style="281"/>
    <col min="6913" max="6913" width="3.83203125" style="281" customWidth="1"/>
    <col min="6914" max="6914" width="18.33203125" style="281" customWidth="1"/>
    <col min="6915" max="6921" width="6.33203125" style="281" customWidth="1"/>
    <col min="6922" max="6922" width="8.5" style="281" customWidth="1"/>
    <col min="6923" max="6928" width="6.33203125" style="281" customWidth="1"/>
    <col min="6929" max="6929" width="6.83203125" style="281" customWidth="1"/>
    <col min="6930" max="7168" width="11.5" style="281"/>
    <col min="7169" max="7169" width="3.83203125" style="281" customWidth="1"/>
    <col min="7170" max="7170" width="18.33203125" style="281" customWidth="1"/>
    <col min="7171" max="7177" width="6.33203125" style="281" customWidth="1"/>
    <col min="7178" max="7178" width="8.5" style="281" customWidth="1"/>
    <col min="7179" max="7184" width="6.33203125" style="281" customWidth="1"/>
    <col min="7185" max="7185" width="6.83203125" style="281" customWidth="1"/>
    <col min="7186" max="7424" width="11.5" style="281"/>
    <col min="7425" max="7425" width="3.83203125" style="281" customWidth="1"/>
    <col min="7426" max="7426" width="18.33203125" style="281" customWidth="1"/>
    <col min="7427" max="7433" width="6.33203125" style="281" customWidth="1"/>
    <col min="7434" max="7434" width="8.5" style="281" customWidth="1"/>
    <col min="7435" max="7440" width="6.33203125" style="281" customWidth="1"/>
    <col min="7441" max="7441" width="6.83203125" style="281" customWidth="1"/>
    <col min="7442" max="7680" width="11.5" style="281"/>
    <col min="7681" max="7681" width="3.83203125" style="281" customWidth="1"/>
    <col min="7682" max="7682" width="18.33203125" style="281" customWidth="1"/>
    <col min="7683" max="7689" width="6.33203125" style="281" customWidth="1"/>
    <col min="7690" max="7690" width="8.5" style="281" customWidth="1"/>
    <col min="7691" max="7696" width="6.33203125" style="281" customWidth="1"/>
    <col min="7697" max="7697" width="6.83203125" style="281" customWidth="1"/>
    <col min="7698" max="7936" width="11.5" style="281"/>
    <col min="7937" max="7937" width="3.83203125" style="281" customWidth="1"/>
    <col min="7938" max="7938" width="18.33203125" style="281" customWidth="1"/>
    <col min="7939" max="7945" width="6.33203125" style="281" customWidth="1"/>
    <col min="7946" max="7946" width="8.5" style="281" customWidth="1"/>
    <col min="7947" max="7952" width="6.33203125" style="281" customWidth="1"/>
    <col min="7953" max="7953" width="6.83203125" style="281" customWidth="1"/>
    <col min="7954" max="8192" width="11.5" style="281"/>
    <col min="8193" max="8193" width="3.83203125" style="281" customWidth="1"/>
    <col min="8194" max="8194" width="18.33203125" style="281" customWidth="1"/>
    <col min="8195" max="8201" width="6.33203125" style="281" customWidth="1"/>
    <col min="8202" max="8202" width="8.5" style="281" customWidth="1"/>
    <col min="8203" max="8208" width="6.33203125" style="281" customWidth="1"/>
    <col min="8209" max="8209" width="6.83203125" style="281" customWidth="1"/>
    <col min="8210" max="8448" width="11.5" style="281"/>
    <col min="8449" max="8449" width="3.83203125" style="281" customWidth="1"/>
    <col min="8450" max="8450" width="18.33203125" style="281" customWidth="1"/>
    <col min="8451" max="8457" width="6.33203125" style="281" customWidth="1"/>
    <col min="8458" max="8458" width="8.5" style="281" customWidth="1"/>
    <col min="8459" max="8464" width="6.33203125" style="281" customWidth="1"/>
    <col min="8465" max="8465" width="6.83203125" style="281" customWidth="1"/>
    <col min="8466" max="8704" width="11.5" style="281"/>
    <col min="8705" max="8705" width="3.83203125" style="281" customWidth="1"/>
    <col min="8706" max="8706" width="18.33203125" style="281" customWidth="1"/>
    <col min="8707" max="8713" width="6.33203125" style="281" customWidth="1"/>
    <col min="8714" max="8714" width="8.5" style="281" customWidth="1"/>
    <col min="8715" max="8720" width="6.33203125" style="281" customWidth="1"/>
    <col min="8721" max="8721" width="6.83203125" style="281" customWidth="1"/>
    <col min="8722" max="8960" width="11.5" style="281"/>
    <col min="8961" max="8961" width="3.83203125" style="281" customWidth="1"/>
    <col min="8962" max="8962" width="18.33203125" style="281" customWidth="1"/>
    <col min="8963" max="8969" width="6.33203125" style="281" customWidth="1"/>
    <col min="8970" max="8970" width="8.5" style="281" customWidth="1"/>
    <col min="8971" max="8976" width="6.33203125" style="281" customWidth="1"/>
    <col min="8977" max="8977" width="6.83203125" style="281" customWidth="1"/>
    <col min="8978" max="9216" width="11.5" style="281"/>
    <col min="9217" max="9217" width="3.83203125" style="281" customWidth="1"/>
    <col min="9218" max="9218" width="18.33203125" style="281" customWidth="1"/>
    <col min="9219" max="9225" width="6.33203125" style="281" customWidth="1"/>
    <col min="9226" max="9226" width="8.5" style="281" customWidth="1"/>
    <col min="9227" max="9232" width="6.33203125" style="281" customWidth="1"/>
    <col min="9233" max="9233" width="6.83203125" style="281" customWidth="1"/>
    <col min="9234" max="9472" width="11.5" style="281"/>
    <col min="9473" max="9473" width="3.83203125" style="281" customWidth="1"/>
    <col min="9474" max="9474" width="18.33203125" style="281" customWidth="1"/>
    <col min="9475" max="9481" width="6.33203125" style="281" customWidth="1"/>
    <col min="9482" max="9482" width="8.5" style="281" customWidth="1"/>
    <col min="9483" max="9488" width="6.33203125" style="281" customWidth="1"/>
    <col min="9489" max="9489" width="6.83203125" style="281" customWidth="1"/>
    <col min="9490" max="9728" width="11.5" style="281"/>
    <col min="9729" max="9729" width="3.83203125" style="281" customWidth="1"/>
    <col min="9730" max="9730" width="18.33203125" style="281" customWidth="1"/>
    <col min="9731" max="9737" width="6.33203125" style="281" customWidth="1"/>
    <col min="9738" max="9738" width="8.5" style="281" customWidth="1"/>
    <col min="9739" max="9744" width="6.33203125" style="281" customWidth="1"/>
    <col min="9745" max="9745" width="6.83203125" style="281" customWidth="1"/>
    <col min="9746" max="9984" width="11.5" style="281"/>
    <col min="9985" max="9985" width="3.83203125" style="281" customWidth="1"/>
    <col min="9986" max="9986" width="18.33203125" style="281" customWidth="1"/>
    <col min="9987" max="9993" width="6.33203125" style="281" customWidth="1"/>
    <col min="9994" max="9994" width="8.5" style="281" customWidth="1"/>
    <col min="9995" max="10000" width="6.33203125" style="281" customWidth="1"/>
    <col min="10001" max="10001" width="6.83203125" style="281" customWidth="1"/>
    <col min="10002" max="10240" width="11.5" style="281"/>
    <col min="10241" max="10241" width="3.83203125" style="281" customWidth="1"/>
    <col min="10242" max="10242" width="18.33203125" style="281" customWidth="1"/>
    <col min="10243" max="10249" width="6.33203125" style="281" customWidth="1"/>
    <col min="10250" max="10250" width="8.5" style="281" customWidth="1"/>
    <col min="10251" max="10256" width="6.33203125" style="281" customWidth="1"/>
    <col min="10257" max="10257" width="6.83203125" style="281" customWidth="1"/>
    <col min="10258" max="10496" width="11.5" style="281"/>
    <col min="10497" max="10497" width="3.83203125" style="281" customWidth="1"/>
    <col min="10498" max="10498" width="18.33203125" style="281" customWidth="1"/>
    <col min="10499" max="10505" width="6.33203125" style="281" customWidth="1"/>
    <col min="10506" max="10506" width="8.5" style="281" customWidth="1"/>
    <col min="10507" max="10512" width="6.33203125" style="281" customWidth="1"/>
    <col min="10513" max="10513" width="6.83203125" style="281" customWidth="1"/>
    <col min="10514" max="10752" width="11.5" style="281"/>
    <col min="10753" max="10753" width="3.83203125" style="281" customWidth="1"/>
    <col min="10754" max="10754" width="18.33203125" style="281" customWidth="1"/>
    <col min="10755" max="10761" width="6.33203125" style="281" customWidth="1"/>
    <col min="10762" max="10762" width="8.5" style="281" customWidth="1"/>
    <col min="10763" max="10768" width="6.33203125" style="281" customWidth="1"/>
    <col min="10769" max="10769" width="6.83203125" style="281" customWidth="1"/>
    <col min="10770" max="11008" width="11.5" style="281"/>
    <col min="11009" max="11009" width="3.83203125" style="281" customWidth="1"/>
    <col min="11010" max="11010" width="18.33203125" style="281" customWidth="1"/>
    <col min="11011" max="11017" width="6.33203125" style="281" customWidth="1"/>
    <col min="11018" max="11018" width="8.5" style="281" customWidth="1"/>
    <col min="11019" max="11024" width="6.33203125" style="281" customWidth="1"/>
    <col min="11025" max="11025" width="6.83203125" style="281" customWidth="1"/>
    <col min="11026" max="11264" width="11.5" style="281"/>
    <col min="11265" max="11265" width="3.83203125" style="281" customWidth="1"/>
    <col min="11266" max="11266" width="18.33203125" style="281" customWidth="1"/>
    <col min="11267" max="11273" width="6.33203125" style="281" customWidth="1"/>
    <col min="11274" max="11274" width="8.5" style="281" customWidth="1"/>
    <col min="11275" max="11280" width="6.33203125" style="281" customWidth="1"/>
    <col min="11281" max="11281" width="6.83203125" style="281" customWidth="1"/>
    <col min="11282" max="11520" width="11.5" style="281"/>
    <col min="11521" max="11521" width="3.83203125" style="281" customWidth="1"/>
    <col min="11522" max="11522" width="18.33203125" style="281" customWidth="1"/>
    <col min="11523" max="11529" width="6.33203125" style="281" customWidth="1"/>
    <col min="11530" max="11530" width="8.5" style="281" customWidth="1"/>
    <col min="11531" max="11536" width="6.33203125" style="281" customWidth="1"/>
    <col min="11537" max="11537" width="6.83203125" style="281" customWidth="1"/>
    <col min="11538" max="11776" width="11.5" style="281"/>
    <col min="11777" max="11777" width="3.83203125" style="281" customWidth="1"/>
    <col min="11778" max="11778" width="18.33203125" style="281" customWidth="1"/>
    <col min="11779" max="11785" width="6.33203125" style="281" customWidth="1"/>
    <col min="11786" max="11786" width="8.5" style="281" customWidth="1"/>
    <col min="11787" max="11792" width="6.33203125" style="281" customWidth="1"/>
    <col min="11793" max="11793" width="6.83203125" style="281" customWidth="1"/>
    <col min="11794" max="12032" width="11.5" style="281"/>
    <col min="12033" max="12033" width="3.83203125" style="281" customWidth="1"/>
    <col min="12034" max="12034" width="18.33203125" style="281" customWidth="1"/>
    <col min="12035" max="12041" width="6.33203125" style="281" customWidth="1"/>
    <col min="12042" max="12042" width="8.5" style="281" customWidth="1"/>
    <col min="12043" max="12048" width="6.33203125" style="281" customWidth="1"/>
    <col min="12049" max="12049" width="6.83203125" style="281" customWidth="1"/>
    <col min="12050" max="12288" width="11.5" style="281"/>
    <col min="12289" max="12289" width="3.83203125" style="281" customWidth="1"/>
    <col min="12290" max="12290" width="18.33203125" style="281" customWidth="1"/>
    <col min="12291" max="12297" width="6.33203125" style="281" customWidth="1"/>
    <col min="12298" max="12298" width="8.5" style="281" customWidth="1"/>
    <col min="12299" max="12304" width="6.33203125" style="281" customWidth="1"/>
    <col min="12305" max="12305" width="6.83203125" style="281" customWidth="1"/>
    <col min="12306" max="12544" width="11.5" style="281"/>
    <col min="12545" max="12545" width="3.83203125" style="281" customWidth="1"/>
    <col min="12546" max="12546" width="18.33203125" style="281" customWidth="1"/>
    <col min="12547" max="12553" width="6.33203125" style="281" customWidth="1"/>
    <col min="12554" max="12554" width="8.5" style="281" customWidth="1"/>
    <col min="12555" max="12560" width="6.33203125" style="281" customWidth="1"/>
    <col min="12561" max="12561" width="6.83203125" style="281" customWidth="1"/>
    <col min="12562" max="12800" width="11.5" style="281"/>
    <col min="12801" max="12801" width="3.83203125" style="281" customWidth="1"/>
    <col min="12802" max="12802" width="18.33203125" style="281" customWidth="1"/>
    <col min="12803" max="12809" width="6.33203125" style="281" customWidth="1"/>
    <col min="12810" max="12810" width="8.5" style="281" customWidth="1"/>
    <col min="12811" max="12816" width="6.33203125" style="281" customWidth="1"/>
    <col min="12817" max="12817" width="6.83203125" style="281" customWidth="1"/>
    <col min="12818" max="13056" width="11.5" style="281"/>
    <col min="13057" max="13057" width="3.83203125" style="281" customWidth="1"/>
    <col min="13058" max="13058" width="18.33203125" style="281" customWidth="1"/>
    <col min="13059" max="13065" width="6.33203125" style="281" customWidth="1"/>
    <col min="13066" max="13066" width="8.5" style="281" customWidth="1"/>
    <col min="13067" max="13072" width="6.33203125" style="281" customWidth="1"/>
    <col min="13073" max="13073" width="6.83203125" style="281" customWidth="1"/>
    <col min="13074" max="13312" width="11.5" style="281"/>
    <col min="13313" max="13313" width="3.83203125" style="281" customWidth="1"/>
    <col min="13314" max="13314" width="18.33203125" style="281" customWidth="1"/>
    <col min="13315" max="13321" width="6.33203125" style="281" customWidth="1"/>
    <col min="13322" max="13322" width="8.5" style="281" customWidth="1"/>
    <col min="13323" max="13328" width="6.33203125" style="281" customWidth="1"/>
    <col min="13329" max="13329" width="6.83203125" style="281" customWidth="1"/>
    <col min="13330" max="13568" width="11.5" style="281"/>
    <col min="13569" max="13569" width="3.83203125" style="281" customWidth="1"/>
    <col min="13570" max="13570" width="18.33203125" style="281" customWidth="1"/>
    <col min="13571" max="13577" width="6.33203125" style="281" customWidth="1"/>
    <col min="13578" max="13578" width="8.5" style="281" customWidth="1"/>
    <col min="13579" max="13584" width="6.33203125" style="281" customWidth="1"/>
    <col min="13585" max="13585" width="6.83203125" style="281" customWidth="1"/>
    <col min="13586" max="13824" width="11.5" style="281"/>
    <col min="13825" max="13825" width="3.83203125" style="281" customWidth="1"/>
    <col min="13826" max="13826" width="18.33203125" style="281" customWidth="1"/>
    <col min="13827" max="13833" width="6.33203125" style="281" customWidth="1"/>
    <col min="13834" max="13834" width="8.5" style="281" customWidth="1"/>
    <col min="13835" max="13840" width="6.33203125" style="281" customWidth="1"/>
    <col min="13841" max="13841" width="6.83203125" style="281" customWidth="1"/>
    <col min="13842" max="14080" width="11.5" style="281"/>
    <col min="14081" max="14081" width="3.83203125" style="281" customWidth="1"/>
    <col min="14082" max="14082" width="18.33203125" style="281" customWidth="1"/>
    <col min="14083" max="14089" width="6.33203125" style="281" customWidth="1"/>
    <col min="14090" max="14090" width="8.5" style="281" customWidth="1"/>
    <col min="14091" max="14096" width="6.33203125" style="281" customWidth="1"/>
    <col min="14097" max="14097" width="6.83203125" style="281" customWidth="1"/>
    <col min="14098" max="14336" width="11.5" style="281"/>
    <col min="14337" max="14337" width="3.83203125" style="281" customWidth="1"/>
    <col min="14338" max="14338" width="18.33203125" style="281" customWidth="1"/>
    <col min="14339" max="14345" width="6.33203125" style="281" customWidth="1"/>
    <col min="14346" max="14346" width="8.5" style="281" customWidth="1"/>
    <col min="14347" max="14352" width="6.33203125" style="281" customWidth="1"/>
    <col min="14353" max="14353" width="6.83203125" style="281" customWidth="1"/>
    <col min="14354" max="14592" width="11.5" style="281"/>
    <col min="14593" max="14593" width="3.83203125" style="281" customWidth="1"/>
    <col min="14594" max="14594" width="18.33203125" style="281" customWidth="1"/>
    <col min="14595" max="14601" width="6.33203125" style="281" customWidth="1"/>
    <col min="14602" max="14602" width="8.5" style="281" customWidth="1"/>
    <col min="14603" max="14608" width="6.33203125" style="281" customWidth="1"/>
    <col min="14609" max="14609" width="6.83203125" style="281" customWidth="1"/>
    <col min="14610" max="14848" width="11.5" style="281"/>
    <col min="14849" max="14849" width="3.83203125" style="281" customWidth="1"/>
    <col min="14850" max="14850" width="18.33203125" style="281" customWidth="1"/>
    <col min="14851" max="14857" width="6.33203125" style="281" customWidth="1"/>
    <col min="14858" max="14858" width="8.5" style="281" customWidth="1"/>
    <col min="14859" max="14864" width="6.33203125" style="281" customWidth="1"/>
    <col min="14865" max="14865" width="6.83203125" style="281" customWidth="1"/>
    <col min="14866" max="15104" width="11.5" style="281"/>
    <col min="15105" max="15105" width="3.83203125" style="281" customWidth="1"/>
    <col min="15106" max="15106" width="18.33203125" style="281" customWidth="1"/>
    <col min="15107" max="15113" width="6.33203125" style="281" customWidth="1"/>
    <col min="15114" max="15114" width="8.5" style="281" customWidth="1"/>
    <col min="15115" max="15120" width="6.33203125" style="281" customWidth="1"/>
    <col min="15121" max="15121" width="6.83203125" style="281" customWidth="1"/>
    <col min="15122" max="15360" width="11.5" style="281"/>
    <col min="15361" max="15361" width="3.83203125" style="281" customWidth="1"/>
    <col min="15362" max="15362" width="18.33203125" style="281" customWidth="1"/>
    <col min="15363" max="15369" width="6.33203125" style="281" customWidth="1"/>
    <col min="15370" max="15370" width="8.5" style="281" customWidth="1"/>
    <col min="15371" max="15376" width="6.33203125" style="281" customWidth="1"/>
    <col min="15377" max="15377" width="6.83203125" style="281" customWidth="1"/>
    <col min="15378" max="15616" width="11.5" style="281"/>
    <col min="15617" max="15617" width="3.83203125" style="281" customWidth="1"/>
    <col min="15618" max="15618" width="18.33203125" style="281" customWidth="1"/>
    <col min="15619" max="15625" width="6.33203125" style="281" customWidth="1"/>
    <col min="15626" max="15626" width="8.5" style="281" customWidth="1"/>
    <col min="15627" max="15632" width="6.33203125" style="281" customWidth="1"/>
    <col min="15633" max="15633" width="6.83203125" style="281" customWidth="1"/>
    <col min="15634" max="15872" width="11.5" style="281"/>
    <col min="15873" max="15873" width="3.83203125" style="281" customWidth="1"/>
    <col min="15874" max="15874" width="18.33203125" style="281" customWidth="1"/>
    <col min="15875" max="15881" width="6.33203125" style="281" customWidth="1"/>
    <col min="15882" max="15882" width="8.5" style="281" customWidth="1"/>
    <col min="15883" max="15888" width="6.33203125" style="281" customWidth="1"/>
    <col min="15889" max="15889" width="6.83203125" style="281" customWidth="1"/>
    <col min="15890" max="16128" width="11.5" style="281"/>
    <col min="16129" max="16129" width="3.83203125" style="281" customWidth="1"/>
    <col min="16130" max="16130" width="18.33203125" style="281" customWidth="1"/>
    <col min="16131" max="16137" width="6.33203125" style="281" customWidth="1"/>
    <col min="16138" max="16138" width="8.5" style="281" customWidth="1"/>
    <col min="16139" max="16144" width="6.33203125" style="281" customWidth="1"/>
    <col min="16145" max="16145" width="6.83203125" style="281" customWidth="1"/>
    <col min="16146" max="16384" width="11.5" style="281"/>
  </cols>
  <sheetData>
    <row r="1" spans="1:17" ht="15" customHeight="1">
      <c r="A1" s="2261" t="s">
        <v>652</v>
      </c>
      <c r="B1" s="2261"/>
      <c r="C1" s="2261"/>
      <c r="D1" s="2261"/>
      <c r="E1" s="2261"/>
      <c r="F1" s="2261"/>
      <c r="G1" s="2261"/>
      <c r="H1" s="2261"/>
      <c r="I1" s="2261"/>
      <c r="J1" s="2261"/>
      <c r="K1" s="2261"/>
      <c r="L1" s="2261"/>
      <c r="M1" s="2261"/>
      <c r="N1" s="2261"/>
      <c r="O1" s="2261"/>
      <c r="P1" s="2261"/>
      <c r="Q1" s="2261"/>
    </row>
    <row r="2" spans="1:17" ht="15" customHeight="1" thickBot="1">
      <c r="A2" s="2262"/>
      <c r="B2" s="2262"/>
      <c r="C2" s="2262"/>
      <c r="D2" s="2262"/>
      <c r="E2" s="2262"/>
      <c r="F2" s="2262"/>
      <c r="G2" s="2262"/>
      <c r="H2" s="2262"/>
      <c r="I2" s="2262"/>
      <c r="J2" s="2262"/>
      <c r="K2" s="2262"/>
      <c r="L2" s="2262"/>
      <c r="M2" s="2262"/>
      <c r="N2" s="2262"/>
      <c r="O2" s="2262"/>
      <c r="P2" s="2262"/>
      <c r="Q2" s="2262"/>
    </row>
    <row r="3" spans="1:17" ht="60" customHeight="1">
      <c r="A3" s="2263" t="s">
        <v>294</v>
      </c>
      <c r="B3" s="2263" t="s">
        <v>468</v>
      </c>
      <c r="C3" s="2265" t="s">
        <v>469</v>
      </c>
      <c r="D3" s="2266"/>
      <c r="E3" s="2265" t="s">
        <v>470</v>
      </c>
      <c r="F3" s="2266"/>
      <c r="G3" s="2265" t="s">
        <v>471</v>
      </c>
      <c r="H3" s="2266"/>
      <c r="I3" s="2267" t="s">
        <v>265</v>
      </c>
      <c r="J3" s="2268"/>
      <c r="K3" s="2267" t="s">
        <v>266</v>
      </c>
      <c r="L3" s="2268"/>
      <c r="M3" s="2267" t="s">
        <v>267</v>
      </c>
      <c r="N3" s="2268"/>
      <c r="O3" s="2267"/>
      <c r="P3" s="2268"/>
      <c r="Q3" s="2257" t="s">
        <v>473</v>
      </c>
    </row>
    <row r="4" spans="1:17" ht="60" customHeight="1" thickBot="1">
      <c r="A4" s="2264"/>
      <c r="B4" s="2264"/>
      <c r="C4" s="814" t="s">
        <v>361</v>
      </c>
      <c r="D4" s="815" t="s">
        <v>472</v>
      </c>
      <c r="E4" s="814" t="s">
        <v>361</v>
      </c>
      <c r="F4" s="815" t="s">
        <v>472</v>
      </c>
      <c r="G4" s="814" t="s">
        <v>361</v>
      </c>
      <c r="H4" s="815" t="s">
        <v>472</v>
      </c>
      <c r="I4" s="814" t="s">
        <v>361</v>
      </c>
      <c r="J4" s="815" t="s">
        <v>472</v>
      </c>
      <c r="K4" s="814" t="s">
        <v>361</v>
      </c>
      <c r="L4" s="815" t="s">
        <v>472</v>
      </c>
      <c r="M4" s="814" t="s">
        <v>361</v>
      </c>
      <c r="N4" s="815" t="s">
        <v>472</v>
      </c>
      <c r="O4" s="338" t="s">
        <v>361</v>
      </c>
      <c r="P4" s="339" t="s">
        <v>472</v>
      </c>
      <c r="Q4" s="2258"/>
    </row>
    <row r="5" spans="1:17" ht="15" customHeight="1" thickBot="1">
      <c r="A5" s="340">
        <v>1</v>
      </c>
      <c r="B5" s="341">
        <v>2</v>
      </c>
      <c r="C5" s="342">
        <v>3</v>
      </c>
      <c r="D5" s="343">
        <v>4</v>
      </c>
      <c r="E5" s="344">
        <v>5</v>
      </c>
      <c r="F5" s="345">
        <v>6</v>
      </c>
      <c r="G5" s="342">
        <v>7</v>
      </c>
      <c r="H5" s="346">
        <v>8</v>
      </c>
      <c r="I5" s="344">
        <v>9</v>
      </c>
      <c r="J5" s="345">
        <v>10</v>
      </c>
      <c r="K5" s="342">
        <v>11</v>
      </c>
      <c r="L5" s="346">
        <v>12</v>
      </c>
      <c r="M5" s="340">
        <v>13</v>
      </c>
      <c r="N5" s="345">
        <v>2</v>
      </c>
      <c r="O5" s="340">
        <v>15</v>
      </c>
      <c r="P5" s="345">
        <v>16</v>
      </c>
      <c r="Q5" s="347">
        <v>17</v>
      </c>
    </row>
    <row r="6" spans="1:17" ht="19.7" customHeight="1">
      <c r="A6" s="336">
        <v>1</v>
      </c>
      <c r="B6" s="354" t="s">
        <v>1454</v>
      </c>
      <c r="C6" s="604">
        <v>21</v>
      </c>
      <c r="D6" s="336">
        <v>2</v>
      </c>
      <c r="E6" s="335"/>
      <c r="F6" s="348"/>
      <c r="G6" s="349"/>
      <c r="H6" s="350"/>
      <c r="I6" s="335"/>
      <c r="J6" s="348"/>
      <c r="K6" s="349">
        <v>21</v>
      </c>
      <c r="L6" s="350">
        <v>2</v>
      </c>
      <c r="M6" s="604">
        <v>21</v>
      </c>
      <c r="N6" s="336">
        <v>2</v>
      </c>
      <c r="O6" s="351"/>
      <c r="P6" s="348"/>
      <c r="Q6" s="606">
        <f>D6+F6+H6+J6+L6+N6+P6</f>
        <v>6</v>
      </c>
    </row>
    <row r="7" spans="1:17" ht="19.7" customHeight="1">
      <c r="A7" s="336">
        <v>2</v>
      </c>
      <c r="B7" s="354" t="s">
        <v>1455</v>
      </c>
      <c r="C7" s="605">
        <v>22</v>
      </c>
      <c r="D7" s="336">
        <v>2</v>
      </c>
      <c r="E7" s="337"/>
      <c r="F7" s="352"/>
      <c r="G7" s="353"/>
      <c r="H7" s="354"/>
      <c r="I7" s="337"/>
      <c r="J7" s="352"/>
      <c r="K7" s="353">
        <v>22</v>
      </c>
      <c r="L7" s="354">
        <v>2</v>
      </c>
      <c r="M7" s="605">
        <v>22</v>
      </c>
      <c r="N7" s="336">
        <v>2</v>
      </c>
      <c r="O7" s="355"/>
      <c r="P7" s="352"/>
      <c r="Q7" s="606">
        <f t="shared" ref="Q7:Q54" si="0">D7+F7+H7+J7+L7+N7+P7</f>
        <v>6</v>
      </c>
    </row>
    <row r="8" spans="1:17" ht="19.7" customHeight="1">
      <c r="A8" s="336">
        <v>3</v>
      </c>
      <c r="B8" s="354" t="s">
        <v>1456</v>
      </c>
      <c r="C8" s="605">
        <v>24</v>
      </c>
      <c r="D8" s="336">
        <v>3</v>
      </c>
      <c r="E8" s="337"/>
      <c r="F8" s="352"/>
      <c r="G8" s="353"/>
      <c r="H8" s="354"/>
      <c r="I8" s="337"/>
      <c r="J8" s="352"/>
      <c r="K8" s="353">
        <v>24</v>
      </c>
      <c r="L8" s="354">
        <v>2</v>
      </c>
      <c r="M8" s="605">
        <v>24</v>
      </c>
      <c r="N8" s="336">
        <v>2</v>
      </c>
      <c r="O8" s="355"/>
      <c r="P8" s="352"/>
      <c r="Q8" s="606">
        <f t="shared" si="0"/>
        <v>7</v>
      </c>
    </row>
    <row r="9" spans="1:17" ht="19.7" customHeight="1">
      <c r="A9" s="336">
        <v>4</v>
      </c>
      <c r="B9" s="354" t="s">
        <v>1457</v>
      </c>
      <c r="C9" s="605">
        <v>24</v>
      </c>
      <c r="D9" s="336">
        <v>2</v>
      </c>
      <c r="E9" s="337"/>
      <c r="F9" s="352"/>
      <c r="G9" s="353"/>
      <c r="H9" s="354"/>
      <c r="I9" s="337"/>
      <c r="J9" s="352"/>
      <c r="K9" s="353">
        <v>24</v>
      </c>
      <c r="L9" s="354">
        <v>2</v>
      </c>
      <c r="M9" s="605">
        <v>24</v>
      </c>
      <c r="N9" s="336">
        <v>2</v>
      </c>
      <c r="O9" s="355"/>
      <c r="P9" s="352"/>
      <c r="Q9" s="606">
        <f t="shared" si="0"/>
        <v>6</v>
      </c>
    </row>
    <row r="10" spans="1:17" ht="19.7" customHeight="1">
      <c r="A10" s="336">
        <v>5</v>
      </c>
      <c r="B10" s="354" t="s">
        <v>1458</v>
      </c>
      <c r="C10" s="605">
        <v>25</v>
      </c>
      <c r="D10" s="336">
        <v>2</v>
      </c>
      <c r="E10" s="337"/>
      <c r="F10" s="352"/>
      <c r="G10" s="353"/>
      <c r="H10" s="354"/>
      <c r="I10" s="337"/>
      <c r="J10" s="352"/>
      <c r="K10" s="353"/>
      <c r="L10" s="354"/>
      <c r="M10" s="605">
        <v>25</v>
      </c>
      <c r="N10" s="336">
        <v>2</v>
      </c>
      <c r="O10" s="355"/>
      <c r="P10" s="352"/>
      <c r="Q10" s="606">
        <f t="shared" si="0"/>
        <v>4</v>
      </c>
    </row>
    <row r="11" spans="1:17" ht="19.7" customHeight="1">
      <c r="A11" s="336">
        <v>6</v>
      </c>
      <c r="B11" s="354" t="s">
        <v>1459</v>
      </c>
      <c r="C11" s="605">
        <v>26</v>
      </c>
      <c r="D11" s="336">
        <v>2</v>
      </c>
      <c r="E11" s="337"/>
      <c r="F11" s="352"/>
      <c r="G11" s="353"/>
      <c r="H11" s="354"/>
      <c r="I11" s="337"/>
      <c r="J11" s="352"/>
      <c r="K11" s="353"/>
      <c r="L11" s="354"/>
      <c r="M11" s="605">
        <v>26</v>
      </c>
      <c r="N11" s="336">
        <v>2</v>
      </c>
      <c r="O11" s="355"/>
      <c r="P11" s="352"/>
      <c r="Q11" s="606">
        <f t="shared" si="0"/>
        <v>4</v>
      </c>
    </row>
    <row r="12" spans="1:17" ht="19.7" customHeight="1">
      <c r="A12" s="336">
        <v>7</v>
      </c>
      <c r="B12" s="354" t="s">
        <v>759</v>
      </c>
      <c r="C12" s="605">
        <v>23</v>
      </c>
      <c r="D12" s="336">
        <v>2</v>
      </c>
      <c r="E12" s="337"/>
      <c r="F12" s="352"/>
      <c r="G12" s="353"/>
      <c r="H12" s="354"/>
      <c r="I12" s="337"/>
      <c r="J12" s="352"/>
      <c r="K12" s="353">
        <v>23</v>
      </c>
      <c r="L12" s="354">
        <v>2</v>
      </c>
      <c r="M12" s="605"/>
      <c r="N12" s="336"/>
      <c r="O12" s="355"/>
      <c r="P12" s="352"/>
      <c r="Q12" s="606">
        <f t="shared" si="0"/>
        <v>4</v>
      </c>
    </row>
    <row r="13" spans="1:17" ht="19.7" customHeight="1">
      <c r="A13" s="336">
        <v>8</v>
      </c>
      <c r="B13" s="354" t="s">
        <v>727</v>
      </c>
      <c r="C13" s="605">
        <v>23</v>
      </c>
      <c r="D13" s="336">
        <v>2</v>
      </c>
      <c r="E13" s="337"/>
      <c r="F13" s="352"/>
      <c r="G13" s="353"/>
      <c r="H13" s="354"/>
      <c r="I13" s="337"/>
      <c r="J13" s="352"/>
      <c r="K13" s="353">
        <v>23</v>
      </c>
      <c r="L13" s="354">
        <v>2</v>
      </c>
      <c r="M13" s="605"/>
      <c r="N13" s="336"/>
      <c r="O13" s="355"/>
      <c r="P13" s="352"/>
      <c r="Q13" s="606">
        <f t="shared" si="0"/>
        <v>4</v>
      </c>
    </row>
    <row r="14" spans="1:17" ht="19.7" customHeight="1">
      <c r="A14" s="336">
        <v>9</v>
      </c>
      <c r="B14" s="354" t="s">
        <v>1460</v>
      </c>
      <c r="C14" s="605">
        <v>24</v>
      </c>
      <c r="D14" s="336">
        <v>2</v>
      </c>
      <c r="E14" s="337"/>
      <c r="F14" s="352"/>
      <c r="G14" s="353"/>
      <c r="H14" s="354"/>
      <c r="I14" s="337"/>
      <c r="J14" s="352"/>
      <c r="K14" s="353">
        <v>24</v>
      </c>
      <c r="L14" s="354">
        <v>2</v>
      </c>
      <c r="M14" s="605"/>
      <c r="N14" s="336"/>
      <c r="O14" s="355"/>
      <c r="P14" s="352"/>
      <c r="Q14" s="606">
        <f t="shared" si="0"/>
        <v>4</v>
      </c>
    </row>
    <row r="15" spans="1:17" ht="19.7" customHeight="1">
      <c r="A15" s="336">
        <v>10</v>
      </c>
      <c r="B15" s="354" t="s">
        <v>730</v>
      </c>
      <c r="C15" s="605">
        <v>21</v>
      </c>
      <c r="D15" s="336">
        <v>2</v>
      </c>
      <c r="E15" s="337"/>
      <c r="F15" s="352"/>
      <c r="G15" s="353"/>
      <c r="H15" s="354"/>
      <c r="I15" s="337"/>
      <c r="J15" s="352"/>
      <c r="K15" s="353"/>
      <c r="L15" s="354"/>
      <c r="M15" s="605"/>
      <c r="N15" s="336"/>
      <c r="O15" s="355"/>
      <c r="P15" s="352"/>
      <c r="Q15" s="606">
        <f t="shared" si="0"/>
        <v>2</v>
      </c>
    </row>
    <row r="16" spans="1:17" ht="19.7" customHeight="1">
      <c r="A16" s="336">
        <v>11</v>
      </c>
      <c r="B16" s="354" t="s">
        <v>1461</v>
      </c>
      <c r="C16" s="605">
        <v>22</v>
      </c>
      <c r="D16" s="336">
        <v>2</v>
      </c>
      <c r="E16" s="337"/>
      <c r="F16" s="352"/>
      <c r="G16" s="353">
        <v>22</v>
      </c>
      <c r="H16" s="354">
        <v>2</v>
      </c>
      <c r="I16" s="337"/>
      <c r="J16" s="352"/>
      <c r="K16" s="353"/>
      <c r="L16" s="354"/>
      <c r="M16" s="605"/>
      <c r="N16" s="336"/>
      <c r="O16" s="355"/>
      <c r="P16" s="352"/>
      <c r="Q16" s="606">
        <f t="shared" si="0"/>
        <v>4</v>
      </c>
    </row>
    <row r="17" spans="1:17" ht="19.7" customHeight="1">
      <c r="A17" s="336">
        <v>12</v>
      </c>
      <c r="B17" s="354" t="s">
        <v>1462</v>
      </c>
      <c r="C17" s="605">
        <v>22</v>
      </c>
      <c r="D17" s="336">
        <v>2</v>
      </c>
      <c r="E17" s="337"/>
      <c r="F17" s="352"/>
      <c r="G17" s="353">
        <v>22</v>
      </c>
      <c r="H17" s="354">
        <v>2</v>
      </c>
      <c r="I17" s="337"/>
      <c r="J17" s="352"/>
      <c r="K17" s="353"/>
      <c r="L17" s="354"/>
      <c r="M17" s="605"/>
      <c r="N17" s="336"/>
      <c r="O17" s="355"/>
      <c r="P17" s="352"/>
      <c r="Q17" s="606">
        <f t="shared" si="0"/>
        <v>4</v>
      </c>
    </row>
    <row r="18" spans="1:17" ht="19.7" customHeight="1">
      <c r="A18" s="336">
        <v>13</v>
      </c>
      <c r="B18" s="354" t="s">
        <v>1463</v>
      </c>
      <c r="C18" s="605">
        <v>23</v>
      </c>
      <c r="D18" s="336">
        <v>3</v>
      </c>
      <c r="E18" s="337"/>
      <c r="F18" s="352"/>
      <c r="G18" s="353"/>
      <c r="H18" s="354"/>
      <c r="I18" s="337"/>
      <c r="J18" s="352"/>
      <c r="K18" s="353">
        <v>23</v>
      </c>
      <c r="L18" s="354">
        <v>2</v>
      </c>
      <c r="M18" s="605">
        <v>23</v>
      </c>
      <c r="N18" s="336">
        <v>2</v>
      </c>
      <c r="O18" s="355"/>
      <c r="P18" s="352"/>
      <c r="Q18" s="606">
        <f t="shared" si="0"/>
        <v>7</v>
      </c>
    </row>
    <row r="19" spans="1:17" ht="19.7" customHeight="1">
      <c r="A19" s="336">
        <v>14</v>
      </c>
      <c r="B19" s="354" t="s">
        <v>775</v>
      </c>
      <c r="C19" s="605">
        <v>19</v>
      </c>
      <c r="D19" s="336">
        <v>2</v>
      </c>
      <c r="E19" s="337"/>
      <c r="F19" s="352"/>
      <c r="G19" s="353"/>
      <c r="H19" s="354"/>
      <c r="I19" s="337"/>
      <c r="J19" s="352"/>
      <c r="K19" s="353">
        <v>19</v>
      </c>
      <c r="L19" s="354">
        <v>2</v>
      </c>
      <c r="M19" s="605"/>
      <c r="N19" s="336"/>
      <c r="O19" s="355"/>
      <c r="P19" s="352"/>
      <c r="Q19" s="606">
        <f t="shared" si="0"/>
        <v>4</v>
      </c>
    </row>
    <row r="20" spans="1:17" ht="19.7" customHeight="1">
      <c r="A20" s="336">
        <v>15</v>
      </c>
      <c r="B20" s="354" t="s">
        <v>734</v>
      </c>
      <c r="C20" s="605">
        <v>28</v>
      </c>
      <c r="D20" s="336">
        <v>2</v>
      </c>
      <c r="E20" s="337"/>
      <c r="F20" s="352"/>
      <c r="G20" s="353"/>
      <c r="H20" s="354"/>
      <c r="I20" s="337"/>
      <c r="J20" s="352"/>
      <c r="K20" s="353"/>
      <c r="L20" s="354"/>
      <c r="M20" s="605"/>
      <c r="N20" s="336"/>
      <c r="O20" s="355"/>
      <c r="P20" s="352"/>
      <c r="Q20" s="606">
        <f t="shared" si="0"/>
        <v>2</v>
      </c>
    </row>
    <row r="21" spans="1:17" ht="19.7" customHeight="1">
      <c r="A21" s="336">
        <v>16</v>
      </c>
      <c r="B21" s="354" t="s">
        <v>762</v>
      </c>
      <c r="C21" s="605">
        <v>28</v>
      </c>
      <c r="D21" s="336">
        <v>2</v>
      </c>
      <c r="E21" s="337"/>
      <c r="F21" s="352"/>
      <c r="G21" s="353"/>
      <c r="H21" s="354"/>
      <c r="I21" s="337"/>
      <c r="J21" s="352"/>
      <c r="K21" s="353"/>
      <c r="L21" s="354"/>
      <c r="M21" s="605"/>
      <c r="N21" s="336"/>
      <c r="O21" s="355"/>
      <c r="P21" s="352"/>
      <c r="Q21" s="606">
        <f t="shared" si="0"/>
        <v>2</v>
      </c>
    </row>
    <row r="22" spans="1:17" ht="19.7" customHeight="1">
      <c r="A22" s="336">
        <v>17</v>
      </c>
      <c r="B22" s="354" t="s">
        <v>1464</v>
      </c>
      <c r="C22" s="605">
        <v>21</v>
      </c>
      <c r="D22" s="336">
        <v>2</v>
      </c>
      <c r="E22" s="337"/>
      <c r="F22" s="352"/>
      <c r="G22" s="353">
        <v>21</v>
      </c>
      <c r="H22" s="354">
        <v>2</v>
      </c>
      <c r="I22" s="337"/>
      <c r="J22" s="352"/>
      <c r="K22" s="353"/>
      <c r="L22" s="354"/>
      <c r="M22" s="605"/>
      <c r="N22" s="336"/>
      <c r="O22" s="355"/>
      <c r="P22" s="352"/>
      <c r="Q22" s="606">
        <f t="shared" si="0"/>
        <v>4</v>
      </c>
    </row>
    <row r="23" spans="1:17" ht="19.7" customHeight="1">
      <c r="A23" s="336">
        <v>18</v>
      </c>
      <c r="B23" s="354" t="s">
        <v>768</v>
      </c>
      <c r="C23" s="605">
        <v>24</v>
      </c>
      <c r="D23" s="336">
        <v>2</v>
      </c>
      <c r="E23" s="337"/>
      <c r="F23" s="352"/>
      <c r="G23" s="353">
        <v>24</v>
      </c>
      <c r="H23" s="354">
        <v>2</v>
      </c>
      <c r="I23" s="337"/>
      <c r="J23" s="352"/>
      <c r="K23" s="353"/>
      <c r="L23" s="354"/>
      <c r="M23" s="605"/>
      <c r="N23" s="336"/>
      <c r="O23" s="355"/>
      <c r="P23" s="352"/>
      <c r="Q23" s="606">
        <f t="shared" si="0"/>
        <v>4</v>
      </c>
    </row>
    <row r="24" spans="1:17" ht="19.7" customHeight="1">
      <c r="A24" s="336">
        <v>19</v>
      </c>
      <c r="B24" s="354" t="s">
        <v>756</v>
      </c>
      <c r="C24" s="605">
        <v>15</v>
      </c>
      <c r="D24" s="336">
        <v>2</v>
      </c>
      <c r="E24" s="337"/>
      <c r="F24" s="352"/>
      <c r="G24" s="353">
        <v>15</v>
      </c>
      <c r="H24" s="354">
        <v>2</v>
      </c>
      <c r="I24" s="337"/>
      <c r="J24" s="352"/>
      <c r="K24" s="353"/>
      <c r="L24" s="354"/>
      <c r="M24" s="605"/>
      <c r="N24" s="336"/>
      <c r="O24" s="355"/>
      <c r="P24" s="352"/>
      <c r="Q24" s="606">
        <f t="shared" si="0"/>
        <v>4</v>
      </c>
    </row>
    <row r="25" spans="1:17" ht="19.7" customHeight="1">
      <c r="A25" s="336">
        <v>20</v>
      </c>
      <c r="B25" s="354" t="s">
        <v>736</v>
      </c>
      <c r="C25" s="605">
        <v>13</v>
      </c>
      <c r="D25" s="336">
        <v>2</v>
      </c>
      <c r="E25" s="337"/>
      <c r="F25" s="352"/>
      <c r="G25" s="353"/>
      <c r="H25" s="354"/>
      <c r="I25" s="337"/>
      <c r="J25" s="352"/>
      <c r="K25" s="353"/>
      <c r="L25" s="354"/>
      <c r="M25" s="605"/>
      <c r="N25" s="336"/>
      <c r="O25" s="355"/>
      <c r="P25" s="352"/>
      <c r="Q25" s="606">
        <f t="shared" si="0"/>
        <v>2</v>
      </c>
    </row>
    <row r="26" spans="1:17" ht="19.7" customHeight="1">
      <c r="A26" s="336">
        <v>21</v>
      </c>
      <c r="B26" s="354" t="s">
        <v>772</v>
      </c>
      <c r="C26" s="605">
        <v>27</v>
      </c>
      <c r="D26" s="336">
        <v>3</v>
      </c>
      <c r="E26" s="337"/>
      <c r="F26" s="352"/>
      <c r="G26" s="353">
        <v>27</v>
      </c>
      <c r="H26" s="354">
        <v>2</v>
      </c>
      <c r="I26" s="337"/>
      <c r="J26" s="352"/>
      <c r="K26" s="353"/>
      <c r="L26" s="354"/>
      <c r="M26" s="605"/>
      <c r="N26" s="336"/>
      <c r="O26" s="355"/>
      <c r="P26" s="352"/>
      <c r="Q26" s="606">
        <f t="shared" si="0"/>
        <v>5</v>
      </c>
    </row>
    <row r="27" spans="1:17" ht="19.7" customHeight="1">
      <c r="A27" s="336">
        <v>22</v>
      </c>
      <c r="B27" s="354" t="s">
        <v>1465</v>
      </c>
      <c r="C27" s="605">
        <v>24</v>
      </c>
      <c r="D27" s="336">
        <v>4</v>
      </c>
      <c r="E27" s="337"/>
      <c r="F27" s="352"/>
      <c r="G27" s="353">
        <v>24</v>
      </c>
      <c r="H27" s="354">
        <v>2</v>
      </c>
      <c r="I27" s="337"/>
      <c r="J27" s="352"/>
      <c r="K27" s="353"/>
      <c r="L27" s="354"/>
      <c r="M27" s="605"/>
      <c r="N27" s="336"/>
      <c r="O27" s="355"/>
      <c r="P27" s="352"/>
      <c r="Q27" s="606">
        <f t="shared" si="0"/>
        <v>6</v>
      </c>
    </row>
    <row r="28" spans="1:17" ht="19.7" customHeight="1">
      <c r="A28" s="336">
        <v>23</v>
      </c>
      <c r="B28" s="354" t="s">
        <v>1466</v>
      </c>
      <c r="C28" s="605">
        <v>19</v>
      </c>
      <c r="D28" s="336">
        <v>2</v>
      </c>
      <c r="E28" s="337"/>
      <c r="F28" s="352"/>
      <c r="G28" s="353">
        <v>19</v>
      </c>
      <c r="H28" s="354">
        <v>2</v>
      </c>
      <c r="I28" s="337"/>
      <c r="J28" s="352"/>
      <c r="K28" s="353"/>
      <c r="L28" s="354"/>
      <c r="M28" s="605"/>
      <c r="N28" s="336"/>
      <c r="O28" s="355"/>
      <c r="P28" s="352"/>
      <c r="Q28" s="606">
        <f t="shared" si="0"/>
        <v>4</v>
      </c>
    </row>
    <row r="29" spans="1:17" ht="19.7" customHeight="1">
      <c r="A29" s="336">
        <v>24</v>
      </c>
      <c r="B29" s="354" t="s">
        <v>1467</v>
      </c>
      <c r="C29" s="605">
        <v>30</v>
      </c>
      <c r="D29" s="336">
        <v>2</v>
      </c>
      <c r="E29" s="337"/>
      <c r="F29" s="352"/>
      <c r="G29" s="353"/>
      <c r="H29" s="354"/>
      <c r="I29" s="337"/>
      <c r="J29" s="352"/>
      <c r="K29" s="353"/>
      <c r="L29" s="354"/>
      <c r="M29" s="337"/>
      <c r="N29" s="352"/>
      <c r="O29" s="355"/>
      <c r="P29" s="352"/>
      <c r="Q29" s="606">
        <f t="shared" si="0"/>
        <v>2</v>
      </c>
    </row>
    <row r="30" spans="1:17" ht="19.7" customHeight="1">
      <c r="A30" s="336">
        <v>25</v>
      </c>
      <c r="B30" s="354" t="s">
        <v>1468</v>
      </c>
      <c r="C30" s="605">
        <v>31</v>
      </c>
      <c r="D30" s="336">
        <v>2</v>
      </c>
      <c r="E30" s="337"/>
      <c r="F30" s="352"/>
      <c r="G30" s="353"/>
      <c r="H30" s="354"/>
      <c r="I30" s="337"/>
      <c r="J30" s="352"/>
      <c r="K30" s="353"/>
      <c r="L30" s="354"/>
      <c r="M30" s="355"/>
      <c r="N30" s="352"/>
      <c r="O30" s="355"/>
      <c r="P30" s="352"/>
      <c r="Q30" s="606">
        <f t="shared" si="0"/>
        <v>2</v>
      </c>
    </row>
    <row r="31" spans="1:17" ht="19.7" customHeight="1">
      <c r="A31" s="336">
        <v>26</v>
      </c>
      <c r="B31" s="354" t="s">
        <v>1469</v>
      </c>
      <c r="C31" s="605">
        <v>22</v>
      </c>
      <c r="D31" s="336">
        <v>2</v>
      </c>
      <c r="E31" s="337"/>
      <c r="F31" s="352"/>
      <c r="G31" s="353">
        <v>22</v>
      </c>
      <c r="H31" s="354">
        <v>2</v>
      </c>
      <c r="I31" s="337"/>
      <c r="J31" s="352"/>
      <c r="K31" s="353"/>
      <c r="L31" s="354"/>
      <c r="M31" s="355"/>
      <c r="N31" s="352"/>
      <c r="O31" s="355"/>
      <c r="P31" s="352"/>
      <c r="Q31" s="606">
        <f t="shared" si="0"/>
        <v>4</v>
      </c>
    </row>
    <row r="32" spans="1:17" ht="19.7" customHeight="1">
      <c r="A32" s="336">
        <v>27</v>
      </c>
      <c r="B32" s="354" t="s">
        <v>739</v>
      </c>
      <c r="C32" s="605">
        <v>19</v>
      </c>
      <c r="D32" s="336">
        <v>2</v>
      </c>
      <c r="E32" s="337"/>
      <c r="F32" s="352"/>
      <c r="G32" s="353">
        <v>19</v>
      </c>
      <c r="H32" s="354">
        <v>2</v>
      </c>
      <c r="I32" s="337"/>
      <c r="J32" s="352"/>
      <c r="K32" s="353"/>
      <c r="L32" s="354"/>
      <c r="M32" s="355"/>
      <c r="N32" s="352"/>
      <c r="O32" s="355"/>
      <c r="P32" s="352"/>
      <c r="Q32" s="606">
        <f t="shared" si="0"/>
        <v>4</v>
      </c>
    </row>
    <row r="33" spans="1:17" ht="19.7" customHeight="1">
      <c r="A33" s="336">
        <v>28</v>
      </c>
      <c r="B33" s="354" t="s">
        <v>764</v>
      </c>
      <c r="C33" s="605">
        <v>22</v>
      </c>
      <c r="D33" s="336">
        <v>2</v>
      </c>
      <c r="E33" s="337"/>
      <c r="F33" s="352"/>
      <c r="G33" s="353">
        <v>22</v>
      </c>
      <c r="H33" s="354">
        <v>2</v>
      </c>
      <c r="I33" s="337"/>
      <c r="J33" s="352"/>
      <c r="K33" s="353"/>
      <c r="L33" s="354"/>
      <c r="M33" s="355"/>
      <c r="N33" s="352"/>
      <c r="O33" s="355"/>
      <c r="P33" s="352"/>
      <c r="Q33" s="606">
        <f t="shared" si="0"/>
        <v>4</v>
      </c>
    </row>
    <row r="34" spans="1:17" ht="19.7" customHeight="1">
      <c r="A34" s="336">
        <v>29</v>
      </c>
      <c r="B34" s="354" t="s">
        <v>1470</v>
      </c>
      <c r="C34" s="605">
        <v>20</v>
      </c>
      <c r="D34" s="336">
        <v>2</v>
      </c>
      <c r="E34" s="337"/>
      <c r="F34" s="352"/>
      <c r="G34" s="353"/>
      <c r="H34" s="354"/>
      <c r="I34" s="337"/>
      <c r="J34" s="352"/>
      <c r="K34" s="353"/>
      <c r="L34" s="354"/>
      <c r="M34" s="355"/>
      <c r="N34" s="352"/>
      <c r="O34" s="355"/>
      <c r="P34" s="352"/>
      <c r="Q34" s="606">
        <f t="shared" si="0"/>
        <v>2</v>
      </c>
    </row>
    <row r="35" spans="1:17" ht="19.7" customHeight="1">
      <c r="A35" s="336">
        <v>30</v>
      </c>
      <c r="B35" s="354" t="s">
        <v>1471</v>
      </c>
      <c r="C35" s="605">
        <v>17</v>
      </c>
      <c r="D35" s="336">
        <v>3</v>
      </c>
      <c r="E35" s="337"/>
      <c r="F35" s="352"/>
      <c r="G35" s="353"/>
      <c r="H35" s="354"/>
      <c r="I35" s="337"/>
      <c r="J35" s="352"/>
      <c r="K35" s="353">
        <v>17</v>
      </c>
      <c r="L35" s="354">
        <v>2</v>
      </c>
      <c r="M35" s="355"/>
      <c r="N35" s="352"/>
      <c r="O35" s="355"/>
      <c r="P35" s="352"/>
      <c r="Q35" s="606">
        <f t="shared" si="0"/>
        <v>5</v>
      </c>
    </row>
    <row r="36" spans="1:17" ht="19.7" customHeight="1">
      <c r="A36" s="336">
        <v>31</v>
      </c>
      <c r="B36" s="354" t="s">
        <v>1472</v>
      </c>
      <c r="C36" s="605">
        <v>16</v>
      </c>
      <c r="D36" s="336">
        <v>3</v>
      </c>
      <c r="E36" s="337"/>
      <c r="F36" s="352"/>
      <c r="G36" s="353"/>
      <c r="H36" s="354"/>
      <c r="I36" s="337"/>
      <c r="J36" s="352"/>
      <c r="K36" s="353">
        <v>16</v>
      </c>
      <c r="L36" s="354">
        <v>2</v>
      </c>
      <c r="M36" s="355"/>
      <c r="N36" s="352"/>
      <c r="O36" s="355"/>
      <c r="P36" s="352"/>
      <c r="Q36" s="606">
        <f t="shared" si="0"/>
        <v>5</v>
      </c>
    </row>
    <row r="37" spans="1:17" ht="19.7" customHeight="1">
      <c r="A37" s="336">
        <v>32</v>
      </c>
      <c r="B37" s="354" t="s">
        <v>1473</v>
      </c>
      <c r="C37" s="605">
        <v>21</v>
      </c>
      <c r="D37" s="336">
        <v>4</v>
      </c>
      <c r="E37" s="337"/>
      <c r="F37" s="352"/>
      <c r="G37" s="353"/>
      <c r="H37" s="354"/>
      <c r="I37" s="337"/>
      <c r="J37" s="352"/>
      <c r="K37" s="353">
        <v>21</v>
      </c>
      <c r="L37" s="354">
        <v>3</v>
      </c>
      <c r="M37" s="355"/>
      <c r="N37" s="352"/>
      <c r="O37" s="355"/>
      <c r="P37" s="352"/>
      <c r="Q37" s="606">
        <f t="shared" si="0"/>
        <v>7</v>
      </c>
    </row>
    <row r="38" spans="1:17" ht="19.7" customHeight="1">
      <c r="A38" s="336">
        <v>33</v>
      </c>
      <c r="B38" s="354" t="s">
        <v>742</v>
      </c>
      <c r="C38" s="605">
        <v>32</v>
      </c>
      <c r="D38" s="336">
        <v>2</v>
      </c>
      <c r="E38" s="337"/>
      <c r="F38" s="352"/>
      <c r="G38" s="353"/>
      <c r="H38" s="354"/>
      <c r="I38" s="337"/>
      <c r="J38" s="352"/>
      <c r="K38" s="353"/>
      <c r="L38" s="354"/>
      <c r="M38" s="355"/>
      <c r="N38" s="352"/>
      <c r="O38" s="356"/>
      <c r="P38" s="357"/>
      <c r="Q38" s="606">
        <f t="shared" si="0"/>
        <v>2</v>
      </c>
    </row>
    <row r="39" spans="1:17" ht="23.25" customHeight="1">
      <c r="A39" s="336">
        <v>34</v>
      </c>
      <c r="B39" s="354" t="s">
        <v>745</v>
      </c>
      <c r="C39" s="605">
        <v>23</v>
      </c>
      <c r="D39" s="336">
        <v>2</v>
      </c>
      <c r="E39" s="358"/>
      <c r="F39" s="357"/>
      <c r="G39" s="359"/>
      <c r="H39" s="360"/>
      <c r="I39" s="358"/>
      <c r="J39" s="357"/>
      <c r="K39" s="359"/>
      <c r="L39" s="360"/>
      <c r="M39" s="356"/>
      <c r="N39" s="357"/>
      <c r="O39" s="355"/>
      <c r="P39" s="352"/>
      <c r="Q39" s="606">
        <f t="shared" si="0"/>
        <v>2</v>
      </c>
    </row>
    <row r="40" spans="1:17" ht="18" customHeight="1">
      <c r="A40" s="336">
        <v>35</v>
      </c>
      <c r="B40" s="354" t="s">
        <v>1474</v>
      </c>
      <c r="C40" s="605">
        <v>22</v>
      </c>
      <c r="D40" s="336">
        <v>4</v>
      </c>
      <c r="E40" s="337"/>
      <c r="F40" s="352"/>
      <c r="G40" s="353">
        <v>22</v>
      </c>
      <c r="H40" s="354">
        <v>2</v>
      </c>
      <c r="I40" s="337"/>
      <c r="J40" s="352"/>
      <c r="K40" s="353"/>
      <c r="L40" s="354"/>
      <c r="M40" s="355"/>
      <c r="N40" s="352"/>
      <c r="O40" s="355"/>
      <c r="P40" s="352"/>
      <c r="Q40" s="606">
        <f t="shared" si="0"/>
        <v>6</v>
      </c>
    </row>
    <row r="41" spans="1:17" ht="18" customHeight="1">
      <c r="A41" s="336">
        <v>36</v>
      </c>
      <c r="B41" s="354" t="s">
        <v>748</v>
      </c>
      <c r="C41" s="605">
        <v>14</v>
      </c>
      <c r="D41" s="361">
        <v>2</v>
      </c>
      <c r="E41" s="337"/>
      <c r="F41" s="352"/>
      <c r="G41" s="353">
        <v>14</v>
      </c>
      <c r="H41" s="354">
        <v>2</v>
      </c>
      <c r="I41" s="337"/>
      <c r="J41" s="352"/>
      <c r="K41" s="353"/>
      <c r="L41" s="354"/>
      <c r="M41" s="355"/>
      <c r="N41" s="352"/>
      <c r="O41" s="355"/>
      <c r="P41" s="352"/>
      <c r="Q41" s="606">
        <f t="shared" si="0"/>
        <v>4</v>
      </c>
    </row>
    <row r="42" spans="1:17" ht="18" customHeight="1">
      <c r="A42" s="336">
        <v>37</v>
      </c>
      <c r="B42" s="354" t="s">
        <v>750</v>
      </c>
      <c r="C42" s="605">
        <v>18</v>
      </c>
      <c r="D42" s="336">
        <v>2</v>
      </c>
      <c r="E42" s="337"/>
      <c r="F42" s="352"/>
      <c r="G42" s="353">
        <v>18</v>
      </c>
      <c r="H42" s="354">
        <v>2</v>
      </c>
      <c r="I42" s="337"/>
      <c r="J42" s="352"/>
      <c r="K42" s="353"/>
      <c r="L42" s="354"/>
      <c r="M42" s="355"/>
      <c r="N42" s="352"/>
      <c r="O42" s="355"/>
      <c r="P42" s="352"/>
      <c r="Q42" s="606">
        <f t="shared" si="0"/>
        <v>4</v>
      </c>
    </row>
    <row r="43" spans="1:17" ht="18" customHeight="1">
      <c r="A43" s="336"/>
      <c r="B43" s="354"/>
      <c r="C43" s="605"/>
      <c r="D43" s="336"/>
      <c r="E43" s="337"/>
      <c r="F43" s="352"/>
      <c r="G43" s="353"/>
      <c r="H43" s="354"/>
      <c r="I43" s="337"/>
      <c r="J43" s="352"/>
      <c r="K43" s="353"/>
      <c r="L43" s="354"/>
      <c r="M43" s="355"/>
      <c r="N43" s="352"/>
      <c r="O43" s="355"/>
      <c r="P43" s="352"/>
      <c r="Q43" s="606">
        <f t="shared" si="0"/>
        <v>0</v>
      </c>
    </row>
    <row r="44" spans="1:17" ht="18" customHeight="1">
      <c r="A44" s="336"/>
      <c r="B44" s="354"/>
      <c r="C44" s="605"/>
      <c r="D44" s="336"/>
      <c r="E44" s="337"/>
      <c r="F44" s="352"/>
      <c r="G44" s="353"/>
      <c r="H44" s="354"/>
      <c r="I44" s="337"/>
      <c r="J44" s="352"/>
      <c r="K44" s="353"/>
      <c r="L44" s="354"/>
      <c r="M44" s="355"/>
      <c r="N44" s="352"/>
      <c r="O44" s="355"/>
      <c r="P44" s="352"/>
      <c r="Q44" s="606">
        <f t="shared" si="0"/>
        <v>0</v>
      </c>
    </row>
    <row r="45" spans="1:17" ht="18" customHeight="1">
      <c r="A45" s="336"/>
      <c r="B45" s="354"/>
      <c r="C45" s="605"/>
      <c r="D45" s="336"/>
      <c r="E45" s="337"/>
      <c r="F45" s="352"/>
      <c r="G45" s="353"/>
      <c r="H45" s="354"/>
      <c r="I45" s="337"/>
      <c r="J45" s="352"/>
      <c r="K45" s="353"/>
      <c r="L45" s="354"/>
      <c r="M45" s="355"/>
      <c r="N45" s="352"/>
      <c r="O45" s="355"/>
      <c r="P45" s="352"/>
      <c r="Q45" s="606">
        <f t="shared" si="0"/>
        <v>0</v>
      </c>
    </row>
    <row r="46" spans="1:17" ht="18" customHeight="1">
      <c r="A46" s="336"/>
      <c r="B46" s="354"/>
      <c r="C46" s="605"/>
      <c r="D46" s="336"/>
      <c r="E46" s="337"/>
      <c r="F46" s="352"/>
      <c r="G46" s="353"/>
      <c r="H46" s="354"/>
      <c r="I46" s="337"/>
      <c r="J46" s="352"/>
      <c r="K46" s="353"/>
      <c r="L46" s="354"/>
      <c r="M46" s="355"/>
      <c r="N46" s="352"/>
      <c r="O46" s="355"/>
      <c r="P46" s="352"/>
      <c r="Q46" s="606">
        <f t="shared" si="0"/>
        <v>0</v>
      </c>
    </row>
    <row r="47" spans="1:17" ht="18" customHeight="1">
      <c r="A47" s="336"/>
      <c r="B47" s="354"/>
      <c r="C47" s="605"/>
      <c r="D47" s="336"/>
      <c r="E47" s="337"/>
      <c r="F47" s="352"/>
      <c r="G47" s="353"/>
      <c r="H47" s="354"/>
      <c r="I47" s="337"/>
      <c r="J47" s="352"/>
      <c r="K47" s="353"/>
      <c r="L47" s="354"/>
      <c r="M47" s="355"/>
      <c r="N47" s="352"/>
      <c r="O47" s="355"/>
      <c r="P47" s="352"/>
      <c r="Q47" s="606">
        <f t="shared" si="0"/>
        <v>0</v>
      </c>
    </row>
    <row r="48" spans="1:17" ht="18" customHeight="1">
      <c r="A48" s="336"/>
      <c r="B48" s="354"/>
      <c r="C48" s="605"/>
      <c r="D48" s="336"/>
      <c r="E48" s="337"/>
      <c r="F48" s="352"/>
      <c r="G48" s="353"/>
      <c r="H48" s="354"/>
      <c r="I48" s="337"/>
      <c r="J48" s="352"/>
      <c r="K48" s="353"/>
      <c r="L48" s="354"/>
      <c r="M48" s="355"/>
      <c r="N48" s="352"/>
      <c r="O48" s="355"/>
      <c r="P48" s="352"/>
      <c r="Q48" s="606">
        <f t="shared" si="0"/>
        <v>0</v>
      </c>
    </row>
    <row r="49" spans="1:17" ht="18" customHeight="1">
      <c r="A49" s="336"/>
      <c r="B49" s="354"/>
      <c r="C49" s="605"/>
      <c r="D49" s="336"/>
      <c r="E49" s="337"/>
      <c r="F49" s="352"/>
      <c r="G49" s="353"/>
      <c r="H49" s="354"/>
      <c r="I49" s="337"/>
      <c r="J49" s="352"/>
      <c r="K49" s="353"/>
      <c r="L49" s="354"/>
      <c r="M49" s="355"/>
      <c r="N49" s="352"/>
      <c r="O49" s="355"/>
      <c r="P49" s="352"/>
      <c r="Q49" s="606">
        <f t="shared" si="0"/>
        <v>0</v>
      </c>
    </row>
    <row r="50" spans="1:17" ht="18" customHeight="1">
      <c r="A50" s="336"/>
      <c r="B50" s="354"/>
      <c r="C50" s="605"/>
      <c r="D50" s="336"/>
      <c r="E50" s="337"/>
      <c r="F50" s="352"/>
      <c r="G50" s="353"/>
      <c r="H50" s="354"/>
      <c r="I50" s="337"/>
      <c r="J50" s="352"/>
      <c r="K50" s="353"/>
      <c r="L50" s="354"/>
      <c r="M50" s="355"/>
      <c r="N50" s="352"/>
      <c r="O50" s="355"/>
      <c r="P50" s="352"/>
      <c r="Q50" s="606">
        <f t="shared" si="0"/>
        <v>0</v>
      </c>
    </row>
    <row r="51" spans="1:17" ht="18" customHeight="1">
      <c r="A51" s="336"/>
      <c r="B51" s="354"/>
      <c r="C51" s="605"/>
      <c r="D51" s="336"/>
      <c r="E51" s="337"/>
      <c r="F51" s="352"/>
      <c r="G51" s="353"/>
      <c r="H51" s="354"/>
      <c r="I51" s="337"/>
      <c r="J51" s="352"/>
      <c r="K51" s="353"/>
      <c r="L51" s="354"/>
      <c r="M51" s="355"/>
      <c r="N51" s="352"/>
      <c r="O51" s="356"/>
      <c r="P51" s="357"/>
      <c r="Q51" s="606">
        <f t="shared" si="0"/>
        <v>0</v>
      </c>
    </row>
    <row r="52" spans="1:17" ht="18" customHeight="1">
      <c r="A52" s="336"/>
      <c r="B52" s="354"/>
      <c r="C52" s="605"/>
      <c r="D52" s="336"/>
      <c r="E52" s="337"/>
      <c r="F52" s="352"/>
      <c r="G52" s="353"/>
      <c r="H52" s="354"/>
      <c r="I52" s="337"/>
      <c r="J52" s="352"/>
      <c r="K52" s="353"/>
      <c r="L52" s="354"/>
      <c r="M52" s="355"/>
      <c r="N52" s="352"/>
      <c r="O52" s="355"/>
      <c r="P52" s="352"/>
      <c r="Q52" s="606">
        <f t="shared" si="0"/>
        <v>0</v>
      </c>
    </row>
    <row r="53" spans="1:17" ht="18" customHeight="1">
      <c r="A53" s="336"/>
      <c r="B53" s="354"/>
      <c r="C53" s="605"/>
      <c r="D53" s="336"/>
      <c r="E53" s="337"/>
      <c r="F53" s="352"/>
      <c r="G53" s="353"/>
      <c r="H53" s="354"/>
      <c r="I53" s="337"/>
      <c r="J53" s="352"/>
      <c r="K53" s="353"/>
      <c r="L53" s="354"/>
      <c r="M53" s="355"/>
      <c r="N53" s="352"/>
      <c r="O53" s="355"/>
      <c r="P53" s="352"/>
      <c r="Q53" s="606">
        <f t="shared" si="0"/>
        <v>0</v>
      </c>
    </row>
    <row r="54" spans="1:17" ht="18" customHeight="1" thickBot="1">
      <c r="A54" s="362"/>
      <c r="B54" s="360"/>
      <c r="C54" s="607"/>
      <c r="D54" s="363"/>
      <c r="E54" s="358"/>
      <c r="F54" s="357"/>
      <c r="G54" s="359"/>
      <c r="H54" s="360"/>
      <c r="I54" s="358"/>
      <c r="J54" s="357"/>
      <c r="K54" s="359"/>
      <c r="L54" s="360"/>
      <c r="M54" s="356"/>
      <c r="N54" s="357"/>
      <c r="O54" s="356"/>
      <c r="P54" s="357"/>
      <c r="Q54" s="606">
        <f t="shared" si="0"/>
        <v>0</v>
      </c>
    </row>
    <row r="55" spans="1:17" ht="18" customHeight="1" thickBot="1">
      <c r="A55" s="2259"/>
      <c r="B55" s="2260"/>
      <c r="C55" s="608">
        <f>SUM(C6:C54)</f>
        <v>825</v>
      </c>
      <c r="D55" s="608">
        <f>SUM(D6:D54)</f>
        <v>85</v>
      </c>
      <c r="E55" s="608">
        <f t="shared" ref="E55:Q55" si="1">SUM(E6:E54)</f>
        <v>0</v>
      </c>
      <c r="F55" s="608">
        <f t="shared" si="1"/>
        <v>0</v>
      </c>
      <c r="G55" s="608">
        <f t="shared" si="1"/>
        <v>291</v>
      </c>
      <c r="H55" s="608">
        <f t="shared" si="1"/>
        <v>28</v>
      </c>
      <c r="I55" s="608">
        <f t="shared" si="1"/>
        <v>0</v>
      </c>
      <c r="J55" s="608">
        <f t="shared" si="1"/>
        <v>0</v>
      </c>
      <c r="K55" s="608">
        <f t="shared" si="1"/>
        <v>257</v>
      </c>
      <c r="L55" s="608">
        <f t="shared" si="1"/>
        <v>25</v>
      </c>
      <c r="M55" s="608">
        <f t="shared" si="1"/>
        <v>165</v>
      </c>
      <c r="N55" s="608">
        <f t="shared" si="1"/>
        <v>14</v>
      </c>
      <c r="O55" s="608">
        <f t="shared" si="1"/>
        <v>0</v>
      </c>
      <c r="P55" s="608">
        <f t="shared" si="1"/>
        <v>0</v>
      </c>
      <c r="Q55" s="609">
        <f t="shared" si="1"/>
        <v>152</v>
      </c>
    </row>
  </sheetData>
  <mergeCells count="12">
    <mergeCell ref="Q3:Q4"/>
    <mergeCell ref="A55:B55"/>
    <mergeCell ref="A1:Q2"/>
    <mergeCell ref="A3:A4"/>
    <mergeCell ref="B3:B4"/>
    <mergeCell ref="C3:D3"/>
    <mergeCell ref="E3:F3"/>
    <mergeCell ref="G3:H3"/>
    <mergeCell ref="I3:J3"/>
    <mergeCell ref="K3:L3"/>
    <mergeCell ref="M3:N3"/>
    <mergeCell ref="O3:P3"/>
  </mergeCells>
  <printOptions horizontalCentered="1"/>
  <pageMargins left="0.25" right="0.25" top="0.75" bottom="0.75" header="0.3" footer="0.3"/>
  <pageSetup paperSize="9" scale="95" orientation="portrait" r:id="rId1"/>
  <headerFooter alignWithMargins="0"/>
  <ignoredErrors>
    <ignoredError sqref="C55 E55:P55" formulaRange="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1"/>
  <sheetViews>
    <sheetView showZeros="0" workbookViewId="0">
      <selection activeCell="C35" sqref="C35"/>
    </sheetView>
  </sheetViews>
  <sheetFormatPr defaultColWidth="11.5" defaultRowHeight="18" customHeight="1"/>
  <cols>
    <col min="1" max="1" width="4.83203125" style="282" customWidth="1"/>
    <col min="2" max="2" width="14.5" style="281" customWidth="1"/>
    <col min="3" max="3" width="38" style="281" customWidth="1"/>
    <col min="4" max="4" width="48" style="281" customWidth="1"/>
    <col min="5" max="243" width="11.5" style="281"/>
    <col min="244" max="244" width="3.83203125" style="281" customWidth="1"/>
    <col min="245" max="245" width="18.33203125" style="281" customWidth="1"/>
    <col min="246" max="252" width="6.33203125" style="281" customWidth="1"/>
    <col min="253" max="253" width="8.5" style="281" customWidth="1"/>
    <col min="254" max="259" width="6.33203125" style="281" customWidth="1"/>
    <col min="260" max="260" width="6.83203125" style="281" customWidth="1"/>
    <col min="261" max="499" width="11.5" style="281"/>
    <col min="500" max="500" width="3.83203125" style="281" customWidth="1"/>
    <col min="501" max="501" width="18.33203125" style="281" customWidth="1"/>
    <col min="502" max="508" width="6.33203125" style="281" customWidth="1"/>
    <col min="509" max="509" width="8.5" style="281" customWidth="1"/>
    <col min="510" max="515" width="6.33203125" style="281" customWidth="1"/>
    <col min="516" max="516" width="6.83203125" style="281" customWidth="1"/>
    <col min="517" max="755" width="11.5" style="281"/>
    <col min="756" max="756" width="3.83203125" style="281" customWidth="1"/>
    <col min="757" max="757" width="18.33203125" style="281" customWidth="1"/>
    <col min="758" max="764" width="6.33203125" style="281" customWidth="1"/>
    <col min="765" max="765" width="8.5" style="281" customWidth="1"/>
    <col min="766" max="771" width="6.33203125" style="281" customWidth="1"/>
    <col min="772" max="772" width="6.83203125" style="281" customWidth="1"/>
    <col min="773" max="1011" width="11.5" style="281"/>
    <col min="1012" max="1012" width="3.83203125" style="281" customWidth="1"/>
    <col min="1013" max="1013" width="18.33203125" style="281" customWidth="1"/>
    <col min="1014" max="1020" width="6.33203125" style="281" customWidth="1"/>
    <col min="1021" max="1021" width="8.5" style="281" customWidth="1"/>
    <col min="1022" max="1027" width="6.33203125" style="281" customWidth="1"/>
    <col min="1028" max="1028" width="6.83203125" style="281" customWidth="1"/>
    <col min="1029" max="1267" width="11.5" style="281"/>
    <col min="1268" max="1268" width="3.83203125" style="281" customWidth="1"/>
    <col min="1269" max="1269" width="18.33203125" style="281" customWidth="1"/>
    <col min="1270" max="1276" width="6.33203125" style="281" customWidth="1"/>
    <col min="1277" max="1277" width="8.5" style="281" customWidth="1"/>
    <col min="1278" max="1283" width="6.33203125" style="281" customWidth="1"/>
    <col min="1284" max="1284" width="6.83203125" style="281" customWidth="1"/>
    <col min="1285" max="1523" width="11.5" style="281"/>
    <col min="1524" max="1524" width="3.83203125" style="281" customWidth="1"/>
    <col min="1525" max="1525" width="18.33203125" style="281" customWidth="1"/>
    <col min="1526" max="1532" width="6.33203125" style="281" customWidth="1"/>
    <col min="1533" max="1533" width="8.5" style="281" customWidth="1"/>
    <col min="1534" max="1539" width="6.33203125" style="281" customWidth="1"/>
    <col min="1540" max="1540" width="6.83203125" style="281" customWidth="1"/>
    <col min="1541" max="1779" width="11.5" style="281"/>
    <col min="1780" max="1780" width="3.83203125" style="281" customWidth="1"/>
    <col min="1781" max="1781" width="18.33203125" style="281" customWidth="1"/>
    <col min="1782" max="1788" width="6.33203125" style="281" customWidth="1"/>
    <col min="1789" max="1789" width="8.5" style="281" customWidth="1"/>
    <col min="1790" max="1795" width="6.33203125" style="281" customWidth="1"/>
    <col min="1796" max="1796" width="6.83203125" style="281" customWidth="1"/>
    <col min="1797" max="2035" width="11.5" style="281"/>
    <col min="2036" max="2036" width="3.83203125" style="281" customWidth="1"/>
    <col min="2037" max="2037" width="18.33203125" style="281" customWidth="1"/>
    <col min="2038" max="2044" width="6.33203125" style="281" customWidth="1"/>
    <col min="2045" max="2045" width="8.5" style="281" customWidth="1"/>
    <col min="2046" max="2051" width="6.33203125" style="281" customWidth="1"/>
    <col min="2052" max="2052" width="6.83203125" style="281" customWidth="1"/>
    <col min="2053" max="2291" width="11.5" style="281"/>
    <col min="2292" max="2292" width="3.83203125" style="281" customWidth="1"/>
    <col min="2293" max="2293" width="18.33203125" style="281" customWidth="1"/>
    <col min="2294" max="2300" width="6.33203125" style="281" customWidth="1"/>
    <col min="2301" max="2301" width="8.5" style="281" customWidth="1"/>
    <col min="2302" max="2307" width="6.33203125" style="281" customWidth="1"/>
    <col min="2308" max="2308" width="6.83203125" style="281" customWidth="1"/>
    <col min="2309" max="2547" width="11.5" style="281"/>
    <col min="2548" max="2548" width="3.83203125" style="281" customWidth="1"/>
    <col min="2549" max="2549" width="18.33203125" style="281" customWidth="1"/>
    <col min="2550" max="2556" width="6.33203125" style="281" customWidth="1"/>
    <col min="2557" max="2557" width="8.5" style="281" customWidth="1"/>
    <col min="2558" max="2563" width="6.33203125" style="281" customWidth="1"/>
    <col min="2564" max="2564" width="6.83203125" style="281" customWidth="1"/>
    <col min="2565" max="2803" width="11.5" style="281"/>
    <col min="2804" max="2804" width="3.83203125" style="281" customWidth="1"/>
    <col min="2805" max="2805" width="18.33203125" style="281" customWidth="1"/>
    <col min="2806" max="2812" width="6.33203125" style="281" customWidth="1"/>
    <col min="2813" max="2813" width="8.5" style="281" customWidth="1"/>
    <col min="2814" max="2819" width="6.33203125" style="281" customWidth="1"/>
    <col min="2820" max="2820" width="6.83203125" style="281" customWidth="1"/>
    <col min="2821" max="3059" width="11.5" style="281"/>
    <col min="3060" max="3060" width="3.83203125" style="281" customWidth="1"/>
    <col min="3061" max="3061" width="18.33203125" style="281" customWidth="1"/>
    <col min="3062" max="3068" width="6.33203125" style="281" customWidth="1"/>
    <col min="3069" max="3069" width="8.5" style="281" customWidth="1"/>
    <col min="3070" max="3075" width="6.33203125" style="281" customWidth="1"/>
    <col min="3076" max="3076" width="6.83203125" style="281" customWidth="1"/>
    <col min="3077" max="3315" width="11.5" style="281"/>
    <col min="3316" max="3316" width="3.83203125" style="281" customWidth="1"/>
    <col min="3317" max="3317" width="18.33203125" style="281" customWidth="1"/>
    <col min="3318" max="3324" width="6.33203125" style="281" customWidth="1"/>
    <col min="3325" max="3325" width="8.5" style="281" customWidth="1"/>
    <col min="3326" max="3331" width="6.33203125" style="281" customWidth="1"/>
    <col min="3332" max="3332" width="6.83203125" style="281" customWidth="1"/>
    <col min="3333" max="3571" width="11.5" style="281"/>
    <col min="3572" max="3572" width="3.83203125" style="281" customWidth="1"/>
    <col min="3573" max="3573" width="18.33203125" style="281" customWidth="1"/>
    <col min="3574" max="3580" width="6.33203125" style="281" customWidth="1"/>
    <col min="3581" max="3581" width="8.5" style="281" customWidth="1"/>
    <col min="3582" max="3587" width="6.33203125" style="281" customWidth="1"/>
    <col min="3588" max="3588" width="6.83203125" style="281" customWidth="1"/>
    <col min="3589" max="3827" width="11.5" style="281"/>
    <col min="3828" max="3828" width="3.83203125" style="281" customWidth="1"/>
    <col min="3829" max="3829" width="18.33203125" style="281" customWidth="1"/>
    <col min="3830" max="3836" width="6.33203125" style="281" customWidth="1"/>
    <col min="3837" max="3837" width="8.5" style="281" customWidth="1"/>
    <col min="3838" max="3843" width="6.33203125" style="281" customWidth="1"/>
    <col min="3844" max="3844" width="6.83203125" style="281" customWidth="1"/>
    <col min="3845" max="4083" width="11.5" style="281"/>
    <col min="4084" max="4084" width="3.83203125" style="281" customWidth="1"/>
    <col min="4085" max="4085" width="18.33203125" style="281" customWidth="1"/>
    <col min="4086" max="4092" width="6.33203125" style="281" customWidth="1"/>
    <col min="4093" max="4093" width="8.5" style="281" customWidth="1"/>
    <col min="4094" max="4099" width="6.33203125" style="281" customWidth="1"/>
    <col min="4100" max="4100" width="6.83203125" style="281" customWidth="1"/>
    <col min="4101" max="4339" width="11.5" style="281"/>
    <col min="4340" max="4340" width="3.83203125" style="281" customWidth="1"/>
    <col min="4341" max="4341" width="18.33203125" style="281" customWidth="1"/>
    <col min="4342" max="4348" width="6.33203125" style="281" customWidth="1"/>
    <col min="4349" max="4349" width="8.5" style="281" customWidth="1"/>
    <col min="4350" max="4355" width="6.33203125" style="281" customWidth="1"/>
    <col min="4356" max="4356" width="6.83203125" style="281" customWidth="1"/>
    <col min="4357" max="4595" width="11.5" style="281"/>
    <col min="4596" max="4596" width="3.83203125" style="281" customWidth="1"/>
    <col min="4597" max="4597" width="18.33203125" style="281" customWidth="1"/>
    <col min="4598" max="4604" width="6.33203125" style="281" customWidth="1"/>
    <col min="4605" max="4605" width="8.5" style="281" customWidth="1"/>
    <col min="4606" max="4611" width="6.33203125" style="281" customWidth="1"/>
    <col min="4612" max="4612" width="6.83203125" style="281" customWidth="1"/>
    <col min="4613" max="4851" width="11.5" style="281"/>
    <col min="4852" max="4852" width="3.83203125" style="281" customWidth="1"/>
    <col min="4853" max="4853" width="18.33203125" style="281" customWidth="1"/>
    <col min="4854" max="4860" width="6.33203125" style="281" customWidth="1"/>
    <col min="4861" max="4861" width="8.5" style="281" customWidth="1"/>
    <col min="4862" max="4867" width="6.33203125" style="281" customWidth="1"/>
    <col min="4868" max="4868" width="6.83203125" style="281" customWidth="1"/>
    <col min="4869" max="5107" width="11.5" style="281"/>
    <col min="5108" max="5108" width="3.83203125" style="281" customWidth="1"/>
    <col min="5109" max="5109" width="18.33203125" style="281" customWidth="1"/>
    <col min="5110" max="5116" width="6.33203125" style="281" customWidth="1"/>
    <col min="5117" max="5117" width="8.5" style="281" customWidth="1"/>
    <col min="5118" max="5123" width="6.33203125" style="281" customWidth="1"/>
    <col min="5124" max="5124" width="6.83203125" style="281" customWidth="1"/>
    <col min="5125" max="5363" width="11.5" style="281"/>
    <col min="5364" max="5364" width="3.83203125" style="281" customWidth="1"/>
    <col min="5365" max="5365" width="18.33203125" style="281" customWidth="1"/>
    <col min="5366" max="5372" width="6.33203125" style="281" customWidth="1"/>
    <col min="5373" max="5373" width="8.5" style="281" customWidth="1"/>
    <col min="5374" max="5379" width="6.33203125" style="281" customWidth="1"/>
    <col min="5380" max="5380" width="6.83203125" style="281" customWidth="1"/>
    <col min="5381" max="5619" width="11.5" style="281"/>
    <col min="5620" max="5620" width="3.83203125" style="281" customWidth="1"/>
    <col min="5621" max="5621" width="18.33203125" style="281" customWidth="1"/>
    <col min="5622" max="5628" width="6.33203125" style="281" customWidth="1"/>
    <col min="5629" max="5629" width="8.5" style="281" customWidth="1"/>
    <col min="5630" max="5635" width="6.33203125" style="281" customWidth="1"/>
    <col min="5636" max="5636" width="6.83203125" style="281" customWidth="1"/>
    <col min="5637" max="5875" width="11.5" style="281"/>
    <col min="5876" max="5876" width="3.83203125" style="281" customWidth="1"/>
    <col min="5877" max="5877" width="18.33203125" style="281" customWidth="1"/>
    <col min="5878" max="5884" width="6.33203125" style="281" customWidth="1"/>
    <col min="5885" max="5885" width="8.5" style="281" customWidth="1"/>
    <col min="5886" max="5891" width="6.33203125" style="281" customWidth="1"/>
    <col min="5892" max="5892" width="6.83203125" style="281" customWidth="1"/>
    <col min="5893" max="6131" width="11.5" style="281"/>
    <col min="6132" max="6132" width="3.83203125" style="281" customWidth="1"/>
    <col min="6133" max="6133" width="18.33203125" style="281" customWidth="1"/>
    <col min="6134" max="6140" width="6.33203125" style="281" customWidth="1"/>
    <col min="6141" max="6141" width="8.5" style="281" customWidth="1"/>
    <col min="6142" max="6147" width="6.33203125" style="281" customWidth="1"/>
    <col min="6148" max="6148" width="6.83203125" style="281" customWidth="1"/>
    <col min="6149" max="6387" width="11.5" style="281"/>
    <col min="6388" max="6388" width="3.83203125" style="281" customWidth="1"/>
    <col min="6389" max="6389" width="18.33203125" style="281" customWidth="1"/>
    <col min="6390" max="6396" width="6.33203125" style="281" customWidth="1"/>
    <col min="6397" max="6397" width="8.5" style="281" customWidth="1"/>
    <col min="6398" max="6403" width="6.33203125" style="281" customWidth="1"/>
    <col min="6404" max="6404" width="6.83203125" style="281" customWidth="1"/>
    <col min="6405" max="6643" width="11.5" style="281"/>
    <col min="6644" max="6644" width="3.83203125" style="281" customWidth="1"/>
    <col min="6645" max="6645" width="18.33203125" style="281" customWidth="1"/>
    <col min="6646" max="6652" width="6.33203125" style="281" customWidth="1"/>
    <col min="6653" max="6653" width="8.5" style="281" customWidth="1"/>
    <col min="6654" max="6659" width="6.33203125" style="281" customWidth="1"/>
    <col min="6660" max="6660" width="6.83203125" style="281" customWidth="1"/>
    <col min="6661" max="6899" width="11.5" style="281"/>
    <col min="6900" max="6900" width="3.83203125" style="281" customWidth="1"/>
    <col min="6901" max="6901" width="18.33203125" style="281" customWidth="1"/>
    <col min="6902" max="6908" width="6.33203125" style="281" customWidth="1"/>
    <col min="6909" max="6909" width="8.5" style="281" customWidth="1"/>
    <col min="6910" max="6915" width="6.33203125" style="281" customWidth="1"/>
    <col min="6916" max="6916" width="6.83203125" style="281" customWidth="1"/>
    <col min="6917" max="7155" width="11.5" style="281"/>
    <col min="7156" max="7156" width="3.83203125" style="281" customWidth="1"/>
    <col min="7157" max="7157" width="18.33203125" style="281" customWidth="1"/>
    <col min="7158" max="7164" width="6.33203125" style="281" customWidth="1"/>
    <col min="7165" max="7165" width="8.5" style="281" customWidth="1"/>
    <col min="7166" max="7171" width="6.33203125" style="281" customWidth="1"/>
    <col min="7172" max="7172" width="6.83203125" style="281" customWidth="1"/>
    <col min="7173" max="7411" width="11.5" style="281"/>
    <col min="7412" max="7412" width="3.83203125" style="281" customWidth="1"/>
    <col min="7413" max="7413" width="18.33203125" style="281" customWidth="1"/>
    <col min="7414" max="7420" width="6.33203125" style="281" customWidth="1"/>
    <col min="7421" max="7421" width="8.5" style="281" customWidth="1"/>
    <col min="7422" max="7427" width="6.33203125" style="281" customWidth="1"/>
    <col min="7428" max="7428" width="6.83203125" style="281" customWidth="1"/>
    <col min="7429" max="7667" width="11.5" style="281"/>
    <col min="7668" max="7668" width="3.83203125" style="281" customWidth="1"/>
    <col min="7669" max="7669" width="18.33203125" style="281" customWidth="1"/>
    <col min="7670" max="7676" width="6.33203125" style="281" customWidth="1"/>
    <col min="7677" max="7677" width="8.5" style="281" customWidth="1"/>
    <col min="7678" max="7683" width="6.33203125" style="281" customWidth="1"/>
    <col min="7684" max="7684" width="6.83203125" style="281" customWidth="1"/>
    <col min="7685" max="7923" width="11.5" style="281"/>
    <col min="7924" max="7924" width="3.83203125" style="281" customWidth="1"/>
    <col min="7925" max="7925" width="18.33203125" style="281" customWidth="1"/>
    <col min="7926" max="7932" width="6.33203125" style="281" customWidth="1"/>
    <col min="7933" max="7933" width="8.5" style="281" customWidth="1"/>
    <col min="7934" max="7939" width="6.33203125" style="281" customWidth="1"/>
    <col min="7940" max="7940" width="6.83203125" style="281" customWidth="1"/>
    <col min="7941" max="8179" width="11.5" style="281"/>
    <col min="8180" max="8180" width="3.83203125" style="281" customWidth="1"/>
    <col min="8181" max="8181" width="18.33203125" style="281" customWidth="1"/>
    <col min="8182" max="8188" width="6.33203125" style="281" customWidth="1"/>
    <col min="8189" max="8189" width="8.5" style="281" customWidth="1"/>
    <col min="8190" max="8195" width="6.33203125" style="281" customWidth="1"/>
    <col min="8196" max="8196" width="6.83203125" style="281" customWidth="1"/>
    <col min="8197" max="8435" width="11.5" style="281"/>
    <col min="8436" max="8436" width="3.83203125" style="281" customWidth="1"/>
    <col min="8437" max="8437" width="18.33203125" style="281" customWidth="1"/>
    <col min="8438" max="8444" width="6.33203125" style="281" customWidth="1"/>
    <col min="8445" max="8445" width="8.5" style="281" customWidth="1"/>
    <col min="8446" max="8451" width="6.33203125" style="281" customWidth="1"/>
    <col min="8452" max="8452" width="6.83203125" style="281" customWidth="1"/>
    <col min="8453" max="8691" width="11.5" style="281"/>
    <col min="8692" max="8692" width="3.83203125" style="281" customWidth="1"/>
    <col min="8693" max="8693" width="18.33203125" style="281" customWidth="1"/>
    <col min="8694" max="8700" width="6.33203125" style="281" customWidth="1"/>
    <col min="8701" max="8701" width="8.5" style="281" customWidth="1"/>
    <col min="8702" max="8707" width="6.33203125" style="281" customWidth="1"/>
    <col min="8708" max="8708" width="6.83203125" style="281" customWidth="1"/>
    <col min="8709" max="8947" width="11.5" style="281"/>
    <col min="8948" max="8948" width="3.83203125" style="281" customWidth="1"/>
    <col min="8949" max="8949" width="18.33203125" style="281" customWidth="1"/>
    <col min="8950" max="8956" width="6.33203125" style="281" customWidth="1"/>
    <col min="8957" max="8957" width="8.5" style="281" customWidth="1"/>
    <col min="8958" max="8963" width="6.33203125" style="281" customWidth="1"/>
    <col min="8964" max="8964" width="6.83203125" style="281" customWidth="1"/>
    <col min="8965" max="9203" width="11.5" style="281"/>
    <col min="9204" max="9204" width="3.83203125" style="281" customWidth="1"/>
    <col min="9205" max="9205" width="18.33203125" style="281" customWidth="1"/>
    <col min="9206" max="9212" width="6.33203125" style="281" customWidth="1"/>
    <col min="9213" max="9213" width="8.5" style="281" customWidth="1"/>
    <col min="9214" max="9219" width="6.33203125" style="281" customWidth="1"/>
    <col min="9220" max="9220" width="6.83203125" style="281" customWidth="1"/>
    <col min="9221" max="9459" width="11.5" style="281"/>
    <col min="9460" max="9460" width="3.83203125" style="281" customWidth="1"/>
    <col min="9461" max="9461" width="18.33203125" style="281" customWidth="1"/>
    <col min="9462" max="9468" width="6.33203125" style="281" customWidth="1"/>
    <col min="9469" max="9469" width="8.5" style="281" customWidth="1"/>
    <col min="9470" max="9475" width="6.33203125" style="281" customWidth="1"/>
    <col min="9476" max="9476" width="6.83203125" style="281" customWidth="1"/>
    <col min="9477" max="9715" width="11.5" style="281"/>
    <col min="9716" max="9716" width="3.83203125" style="281" customWidth="1"/>
    <col min="9717" max="9717" width="18.33203125" style="281" customWidth="1"/>
    <col min="9718" max="9724" width="6.33203125" style="281" customWidth="1"/>
    <col min="9725" max="9725" width="8.5" style="281" customWidth="1"/>
    <col min="9726" max="9731" width="6.33203125" style="281" customWidth="1"/>
    <col min="9732" max="9732" width="6.83203125" style="281" customWidth="1"/>
    <col min="9733" max="9971" width="11.5" style="281"/>
    <col min="9972" max="9972" width="3.83203125" style="281" customWidth="1"/>
    <col min="9973" max="9973" width="18.33203125" style="281" customWidth="1"/>
    <col min="9974" max="9980" width="6.33203125" style="281" customWidth="1"/>
    <col min="9981" max="9981" width="8.5" style="281" customWidth="1"/>
    <col min="9982" max="9987" width="6.33203125" style="281" customWidth="1"/>
    <col min="9988" max="9988" width="6.83203125" style="281" customWidth="1"/>
    <col min="9989" max="10227" width="11.5" style="281"/>
    <col min="10228" max="10228" width="3.83203125" style="281" customWidth="1"/>
    <col min="10229" max="10229" width="18.33203125" style="281" customWidth="1"/>
    <col min="10230" max="10236" width="6.33203125" style="281" customWidth="1"/>
    <col min="10237" max="10237" width="8.5" style="281" customWidth="1"/>
    <col min="10238" max="10243" width="6.33203125" style="281" customWidth="1"/>
    <col min="10244" max="10244" width="6.83203125" style="281" customWidth="1"/>
    <col min="10245" max="10483" width="11.5" style="281"/>
    <col min="10484" max="10484" width="3.83203125" style="281" customWidth="1"/>
    <col min="10485" max="10485" width="18.33203125" style="281" customWidth="1"/>
    <col min="10486" max="10492" width="6.33203125" style="281" customWidth="1"/>
    <col min="10493" max="10493" width="8.5" style="281" customWidth="1"/>
    <col min="10494" max="10499" width="6.33203125" style="281" customWidth="1"/>
    <col min="10500" max="10500" width="6.83203125" style="281" customWidth="1"/>
    <col min="10501" max="10739" width="11.5" style="281"/>
    <col min="10740" max="10740" width="3.83203125" style="281" customWidth="1"/>
    <col min="10741" max="10741" width="18.33203125" style="281" customWidth="1"/>
    <col min="10742" max="10748" width="6.33203125" style="281" customWidth="1"/>
    <col min="10749" max="10749" width="8.5" style="281" customWidth="1"/>
    <col min="10750" max="10755" width="6.33203125" style="281" customWidth="1"/>
    <col min="10756" max="10756" width="6.83203125" style="281" customWidth="1"/>
    <col min="10757" max="10995" width="11.5" style="281"/>
    <col min="10996" max="10996" width="3.83203125" style="281" customWidth="1"/>
    <col min="10997" max="10997" width="18.33203125" style="281" customWidth="1"/>
    <col min="10998" max="11004" width="6.33203125" style="281" customWidth="1"/>
    <col min="11005" max="11005" width="8.5" style="281" customWidth="1"/>
    <col min="11006" max="11011" width="6.33203125" style="281" customWidth="1"/>
    <col min="11012" max="11012" width="6.83203125" style="281" customWidth="1"/>
    <col min="11013" max="11251" width="11.5" style="281"/>
    <col min="11252" max="11252" width="3.83203125" style="281" customWidth="1"/>
    <col min="11253" max="11253" width="18.33203125" style="281" customWidth="1"/>
    <col min="11254" max="11260" width="6.33203125" style="281" customWidth="1"/>
    <col min="11261" max="11261" width="8.5" style="281" customWidth="1"/>
    <col min="11262" max="11267" width="6.33203125" style="281" customWidth="1"/>
    <col min="11268" max="11268" width="6.83203125" style="281" customWidth="1"/>
    <col min="11269" max="11507" width="11.5" style="281"/>
    <col min="11508" max="11508" width="3.83203125" style="281" customWidth="1"/>
    <col min="11509" max="11509" width="18.33203125" style="281" customWidth="1"/>
    <col min="11510" max="11516" width="6.33203125" style="281" customWidth="1"/>
    <col min="11517" max="11517" width="8.5" style="281" customWidth="1"/>
    <col min="11518" max="11523" width="6.33203125" style="281" customWidth="1"/>
    <col min="11524" max="11524" width="6.83203125" style="281" customWidth="1"/>
    <col min="11525" max="11763" width="11.5" style="281"/>
    <col min="11764" max="11764" width="3.83203125" style="281" customWidth="1"/>
    <col min="11765" max="11765" width="18.33203125" style="281" customWidth="1"/>
    <col min="11766" max="11772" width="6.33203125" style="281" customWidth="1"/>
    <col min="11773" max="11773" width="8.5" style="281" customWidth="1"/>
    <col min="11774" max="11779" width="6.33203125" style="281" customWidth="1"/>
    <col min="11780" max="11780" width="6.83203125" style="281" customWidth="1"/>
    <col min="11781" max="12019" width="11.5" style="281"/>
    <col min="12020" max="12020" width="3.83203125" style="281" customWidth="1"/>
    <col min="12021" max="12021" width="18.33203125" style="281" customWidth="1"/>
    <col min="12022" max="12028" width="6.33203125" style="281" customWidth="1"/>
    <col min="12029" max="12029" width="8.5" style="281" customWidth="1"/>
    <col min="12030" max="12035" width="6.33203125" style="281" customWidth="1"/>
    <col min="12036" max="12036" width="6.83203125" style="281" customWidth="1"/>
    <col min="12037" max="12275" width="11.5" style="281"/>
    <col min="12276" max="12276" width="3.83203125" style="281" customWidth="1"/>
    <col min="12277" max="12277" width="18.33203125" style="281" customWidth="1"/>
    <col min="12278" max="12284" width="6.33203125" style="281" customWidth="1"/>
    <col min="12285" max="12285" width="8.5" style="281" customWidth="1"/>
    <col min="12286" max="12291" width="6.33203125" style="281" customWidth="1"/>
    <col min="12292" max="12292" width="6.83203125" style="281" customWidth="1"/>
    <col min="12293" max="12531" width="11.5" style="281"/>
    <col min="12532" max="12532" width="3.83203125" style="281" customWidth="1"/>
    <col min="12533" max="12533" width="18.33203125" style="281" customWidth="1"/>
    <col min="12534" max="12540" width="6.33203125" style="281" customWidth="1"/>
    <col min="12541" max="12541" width="8.5" style="281" customWidth="1"/>
    <col min="12542" max="12547" width="6.33203125" style="281" customWidth="1"/>
    <col min="12548" max="12548" width="6.83203125" style="281" customWidth="1"/>
    <col min="12549" max="12787" width="11.5" style="281"/>
    <col min="12788" max="12788" width="3.83203125" style="281" customWidth="1"/>
    <col min="12789" max="12789" width="18.33203125" style="281" customWidth="1"/>
    <col min="12790" max="12796" width="6.33203125" style="281" customWidth="1"/>
    <col min="12797" max="12797" width="8.5" style="281" customWidth="1"/>
    <col min="12798" max="12803" width="6.33203125" style="281" customWidth="1"/>
    <col min="12804" max="12804" width="6.83203125" style="281" customWidth="1"/>
    <col min="12805" max="13043" width="11.5" style="281"/>
    <col min="13044" max="13044" width="3.83203125" style="281" customWidth="1"/>
    <col min="13045" max="13045" width="18.33203125" style="281" customWidth="1"/>
    <col min="13046" max="13052" width="6.33203125" style="281" customWidth="1"/>
    <col min="13053" max="13053" width="8.5" style="281" customWidth="1"/>
    <col min="13054" max="13059" width="6.33203125" style="281" customWidth="1"/>
    <col min="13060" max="13060" width="6.83203125" style="281" customWidth="1"/>
    <col min="13061" max="13299" width="11.5" style="281"/>
    <col min="13300" max="13300" width="3.83203125" style="281" customWidth="1"/>
    <col min="13301" max="13301" width="18.33203125" style="281" customWidth="1"/>
    <col min="13302" max="13308" width="6.33203125" style="281" customWidth="1"/>
    <col min="13309" max="13309" width="8.5" style="281" customWidth="1"/>
    <col min="13310" max="13315" width="6.33203125" style="281" customWidth="1"/>
    <col min="13316" max="13316" width="6.83203125" style="281" customWidth="1"/>
    <col min="13317" max="13555" width="11.5" style="281"/>
    <col min="13556" max="13556" width="3.83203125" style="281" customWidth="1"/>
    <col min="13557" max="13557" width="18.33203125" style="281" customWidth="1"/>
    <col min="13558" max="13564" width="6.33203125" style="281" customWidth="1"/>
    <col min="13565" max="13565" width="8.5" style="281" customWidth="1"/>
    <col min="13566" max="13571" width="6.33203125" style="281" customWidth="1"/>
    <col min="13572" max="13572" width="6.83203125" style="281" customWidth="1"/>
    <col min="13573" max="13811" width="11.5" style="281"/>
    <col min="13812" max="13812" width="3.83203125" style="281" customWidth="1"/>
    <col min="13813" max="13813" width="18.33203125" style="281" customWidth="1"/>
    <col min="13814" max="13820" width="6.33203125" style="281" customWidth="1"/>
    <col min="13821" max="13821" width="8.5" style="281" customWidth="1"/>
    <col min="13822" max="13827" width="6.33203125" style="281" customWidth="1"/>
    <col min="13828" max="13828" width="6.83203125" style="281" customWidth="1"/>
    <col min="13829" max="14067" width="11.5" style="281"/>
    <col min="14068" max="14068" width="3.83203125" style="281" customWidth="1"/>
    <col min="14069" max="14069" width="18.33203125" style="281" customWidth="1"/>
    <col min="14070" max="14076" width="6.33203125" style="281" customWidth="1"/>
    <col min="14077" max="14077" width="8.5" style="281" customWidth="1"/>
    <col min="14078" max="14083" width="6.33203125" style="281" customWidth="1"/>
    <col min="14084" max="14084" width="6.83203125" style="281" customWidth="1"/>
    <col min="14085" max="14323" width="11.5" style="281"/>
    <col min="14324" max="14324" width="3.83203125" style="281" customWidth="1"/>
    <col min="14325" max="14325" width="18.33203125" style="281" customWidth="1"/>
    <col min="14326" max="14332" width="6.33203125" style="281" customWidth="1"/>
    <col min="14333" max="14333" width="8.5" style="281" customWidth="1"/>
    <col min="14334" max="14339" width="6.33203125" style="281" customWidth="1"/>
    <col min="14340" max="14340" width="6.83203125" style="281" customWidth="1"/>
    <col min="14341" max="14579" width="11.5" style="281"/>
    <col min="14580" max="14580" width="3.83203125" style="281" customWidth="1"/>
    <col min="14581" max="14581" width="18.33203125" style="281" customWidth="1"/>
    <col min="14582" max="14588" width="6.33203125" style="281" customWidth="1"/>
    <col min="14589" max="14589" width="8.5" style="281" customWidth="1"/>
    <col min="14590" max="14595" width="6.33203125" style="281" customWidth="1"/>
    <col min="14596" max="14596" width="6.83203125" style="281" customWidth="1"/>
    <col min="14597" max="14835" width="11.5" style="281"/>
    <col min="14836" max="14836" width="3.83203125" style="281" customWidth="1"/>
    <col min="14837" max="14837" width="18.33203125" style="281" customWidth="1"/>
    <col min="14838" max="14844" width="6.33203125" style="281" customWidth="1"/>
    <col min="14845" max="14845" width="8.5" style="281" customWidth="1"/>
    <col min="14846" max="14851" width="6.33203125" style="281" customWidth="1"/>
    <col min="14852" max="14852" width="6.83203125" style="281" customWidth="1"/>
    <col min="14853" max="15091" width="11.5" style="281"/>
    <col min="15092" max="15092" width="3.83203125" style="281" customWidth="1"/>
    <col min="15093" max="15093" width="18.33203125" style="281" customWidth="1"/>
    <col min="15094" max="15100" width="6.33203125" style="281" customWidth="1"/>
    <col min="15101" max="15101" width="8.5" style="281" customWidth="1"/>
    <col min="15102" max="15107" width="6.33203125" style="281" customWidth="1"/>
    <col min="15108" max="15108" width="6.83203125" style="281" customWidth="1"/>
    <col min="15109" max="15347" width="11.5" style="281"/>
    <col min="15348" max="15348" width="3.83203125" style="281" customWidth="1"/>
    <col min="15349" max="15349" width="18.33203125" style="281" customWidth="1"/>
    <col min="15350" max="15356" width="6.33203125" style="281" customWidth="1"/>
    <col min="15357" max="15357" width="8.5" style="281" customWidth="1"/>
    <col min="15358" max="15363" width="6.33203125" style="281" customWidth="1"/>
    <col min="15364" max="15364" width="6.83203125" style="281" customWidth="1"/>
    <col min="15365" max="15603" width="11.5" style="281"/>
    <col min="15604" max="15604" width="3.83203125" style="281" customWidth="1"/>
    <col min="15605" max="15605" width="18.33203125" style="281" customWidth="1"/>
    <col min="15606" max="15612" width="6.33203125" style="281" customWidth="1"/>
    <col min="15613" max="15613" width="8.5" style="281" customWidth="1"/>
    <col min="15614" max="15619" width="6.33203125" style="281" customWidth="1"/>
    <col min="15620" max="15620" width="6.83203125" style="281" customWidth="1"/>
    <col min="15621" max="15859" width="11.5" style="281"/>
    <col min="15860" max="15860" width="3.83203125" style="281" customWidth="1"/>
    <col min="15861" max="15861" width="18.33203125" style="281" customWidth="1"/>
    <col min="15862" max="15868" width="6.33203125" style="281" customWidth="1"/>
    <col min="15869" max="15869" width="8.5" style="281" customWidth="1"/>
    <col min="15870" max="15875" width="6.33203125" style="281" customWidth="1"/>
    <col min="15876" max="15876" width="6.83203125" style="281" customWidth="1"/>
    <col min="15877" max="16115" width="11.5" style="281"/>
    <col min="16116" max="16116" width="3.83203125" style="281" customWidth="1"/>
    <col min="16117" max="16117" width="18.33203125" style="281" customWidth="1"/>
    <col min="16118" max="16124" width="6.33203125" style="281" customWidth="1"/>
    <col min="16125" max="16125" width="8.5" style="281" customWidth="1"/>
    <col min="16126" max="16131" width="6.33203125" style="281" customWidth="1"/>
    <col min="16132" max="16132" width="6.83203125" style="281" customWidth="1"/>
    <col min="16133" max="16384" width="11.5" style="281"/>
  </cols>
  <sheetData>
    <row r="1" spans="1:9" ht="15" customHeight="1">
      <c r="A1" s="2261" t="s">
        <v>636</v>
      </c>
      <c r="B1" s="2261"/>
      <c r="C1" s="2261"/>
      <c r="D1" s="2261"/>
    </row>
    <row r="2" spans="1:9" ht="15" customHeight="1">
      <c r="A2" s="2261"/>
      <c r="B2" s="2261"/>
      <c r="C2" s="2261"/>
      <c r="D2" s="2261"/>
    </row>
    <row r="3" spans="1:9" ht="60" customHeight="1">
      <c r="A3" s="853" t="s">
        <v>294</v>
      </c>
      <c r="B3" s="2269" t="s">
        <v>623</v>
      </c>
      <c r="C3" s="2270"/>
      <c r="D3" s="857" t="s">
        <v>537</v>
      </c>
    </row>
    <row r="4" spans="1:9" ht="48" customHeight="1">
      <c r="A4" s="989">
        <v>1</v>
      </c>
      <c r="B4" s="2269" t="s">
        <v>1579</v>
      </c>
      <c r="C4" s="2273"/>
      <c r="D4" s="857" t="s">
        <v>1275</v>
      </c>
    </row>
    <row r="5" spans="1:9" ht="45.75" customHeight="1">
      <c r="A5" s="853">
        <v>2</v>
      </c>
      <c r="B5" s="2269" t="s">
        <v>1580</v>
      </c>
      <c r="C5" s="2273"/>
      <c r="D5" s="857" t="s">
        <v>1581</v>
      </c>
    </row>
    <row r="6" spans="1:9" ht="63" customHeight="1">
      <c r="A6" s="853">
        <v>3</v>
      </c>
      <c r="B6" s="2269" t="s">
        <v>1582</v>
      </c>
      <c r="C6" s="2273"/>
      <c r="D6" s="857" t="s">
        <v>1583</v>
      </c>
      <c r="I6" s="990"/>
    </row>
    <row r="7" spans="1:9" ht="70.5" customHeight="1">
      <c r="A7" s="853">
        <v>4</v>
      </c>
      <c r="B7" s="2269" t="s">
        <v>1584</v>
      </c>
      <c r="C7" s="2273"/>
      <c r="D7" s="857" t="s">
        <v>332</v>
      </c>
    </row>
    <row r="8" spans="1:9" ht="87.75" customHeight="1">
      <c r="A8" s="853">
        <v>5</v>
      </c>
      <c r="B8" s="2269" t="s">
        <v>1585</v>
      </c>
      <c r="C8" s="2273"/>
      <c r="D8" s="857" t="s">
        <v>335</v>
      </c>
    </row>
    <row r="9" spans="1:9" ht="96" customHeight="1">
      <c r="A9" s="853">
        <v>6</v>
      </c>
      <c r="B9" s="2269" t="s">
        <v>1586</v>
      </c>
      <c r="C9" s="2273"/>
      <c r="D9" s="857" t="s">
        <v>334</v>
      </c>
    </row>
    <row r="10" spans="1:9" ht="212.25" customHeight="1">
      <c r="A10" s="853">
        <v>7</v>
      </c>
      <c r="B10" s="2269" t="s">
        <v>1587</v>
      </c>
      <c r="C10" s="2273"/>
      <c r="D10" s="857" t="s">
        <v>336</v>
      </c>
    </row>
    <row r="11" spans="1:9" ht="60" customHeight="1">
      <c r="A11" s="853">
        <v>8</v>
      </c>
      <c r="B11" s="2269" t="s">
        <v>1588</v>
      </c>
      <c r="C11" s="2273"/>
      <c r="D11" s="857" t="s">
        <v>431</v>
      </c>
    </row>
    <row r="12" spans="1:9" ht="60" customHeight="1">
      <c r="A12" s="853">
        <v>9</v>
      </c>
      <c r="B12" s="2269" t="s">
        <v>1589</v>
      </c>
      <c r="C12" s="2273"/>
      <c r="D12" s="857" t="s">
        <v>1590</v>
      </c>
    </row>
    <row r="13" spans="1:9" ht="60" customHeight="1">
      <c r="A13" s="853">
        <v>10</v>
      </c>
      <c r="B13" s="2269" t="s">
        <v>1591</v>
      </c>
      <c r="C13" s="2273"/>
      <c r="D13" s="857" t="s">
        <v>1592</v>
      </c>
    </row>
    <row r="14" spans="1:9" ht="36.75" customHeight="1">
      <c r="A14" s="336">
        <v>11</v>
      </c>
      <c r="B14" s="2271" t="s">
        <v>1593</v>
      </c>
      <c r="C14" s="2272"/>
      <c r="D14" s="336" t="s">
        <v>1594</v>
      </c>
    </row>
    <row r="15" spans="1:9" ht="36.75" customHeight="1">
      <c r="A15" s="336">
        <v>12</v>
      </c>
      <c r="B15" s="2271" t="s">
        <v>1595</v>
      </c>
      <c r="C15" s="2272"/>
      <c r="D15" s="336" t="s">
        <v>1596</v>
      </c>
    </row>
    <row r="16" spans="1:9" ht="27.75" customHeight="1">
      <c r="A16" s="336">
        <v>13</v>
      </c>
      <c r="B16" s="2271" t="s">
        <v>1597</v>
      </c>
      <c r="C16" s="2272"/>
      <c r="D16" s="336" t="s">
        <v>1598</v>
      </c>
    </row>
    <row r="17" spans="1:4" ht="39.75" customHeight="1">
      <c r="A17" s="336">
        <v>14</v>
      </c>
      <c r="B17" s="2271" t="s">
        <v>1599</v>
      </c>
      <c r="C17" s="2272"/>
      <c r="D17" s="336" t="s">
        <v>1600</v>
      </c>
    </row>
    <row r="18" spans="1:4" ht="32.25" customHeight="1">
      <c r="A18" s="336">
        <v>15</v>
      </c>
      <c r="B18" s="2271" t="s">
        <v>1601</v>
      </c>
      <c r="C18" s="2272"/>
      <c r="D18" s="336" t="s">
        <v>1602</v>
      </c>
    </row>
    <row r="19" spans="1:4" ht="31.5" customHeight="1">
      <c r="A19" s="336">
        <v>16</v>
      </c>
      <c r="B19" s="2271" t="s">
        <v>1603</v>
      </c>
      <c r="C19" s="2272"/>
      <c r="D19" s="336" t="s">
        <v>1602</v>
      </c>
    </row>
    <row r="20" spans="1:4" ht="61.5" customHeight="1">
      <c r="A20" s="336">
        <v>17</v>
      </c>
      <c r="B20" s="2271" t="s">
        <v>1604</v>
      </c>
      <c r="C20" s="2272"/>
      <c r="D20" s="336" t="s">
        <v>1605</v>
      </c>
    </row>
    <row r="21" spans="1:4" ht="51.75" customHeight="1">
      <c r="A21" s="336">
        <v>18</v>
      </c>
      <c r="B21" s="2271" t="s">
        <v>1606</v>
      </c>
      <c r="C21" s="2272"/>
      <c r="D21" s="336" t="s">
        <v>1607</v>
      </c>
    </row>
    <row r="22" spans="1:4" ht="237.75" customHeight="1">
      <c r="A22" s="336">
        <v>19</v>
      </c>
      <c r="B22" s="2271" t="s">
        <v>1608</v>
      </c>
      <c r="C22" s="2272"/>
      <c r="D22" s="336" t="s">
        <v>337</v>
      </c>
    </row>
    <row r="23" spans="1:4" ht="179.25" customHeight="1">
      <c r="A23" s="336">
        <v>20</v>
      </c>
      <c r="B23" s="2271" t="s">
        <v>1609</v>
      </c>
      <c r="C23" s="2272"/>
      <c r="D23" s="336" t="s">
        <v>333</v>
      </c>
    </row>
    <row r="24" spans="1:4" ht="161.25" customHeight="1">
      <c r="A24" s="991">
        <v>21</v>
      </c>
      <c r="B24" s="2274" t="s">
        <v>1610</v>
      </c>
      <c r="C24" s="2275"/>
      <c r="D24" s="1051" t="s">
        <v>331</v>
      </c>
    </row>
    <row r="25" spans="1:4" ht="63">
      <c r="A25" s="853" t="s">
        <v>294</v>
      </c>
      <c r="B25" s="856" t="s">
        <v>445</v>
      </c>
      <c r="C25" s="2269" t="s">
        <v>623</v>
      </c>
      <c r="D25" s="2273"/>
    </row>
    <row r="26" spans="1:4" ht="27" customHeight="1">
      <c r="A26" s="336">
        <v>1</v>
      </c>
      <c r="B26" s="854" t="s">
        <v>469</v>
      </c>
      <c r="C26" s="2276" t="s">
        <v>1784</v>
      </c>
      <c r="D26" s="2277"/>
    </row>
    <row r="27" spans="1:4" ht="26.25" customHeight="1">
      <c r="A27" s="336">
        <v>2</v>
      </c>
      <c r="B27" s="854" t="s">
        <v>470</v>
      </c>
      <c r="C27" s="2278" t="s">
        <v>3</v>
      </c>
      <c r="D27" s="2279"/>
    </row>
    <row r="28" spans="1:4" ht="29.25" customHeight="1">
      <c r="A28" s="336">
        <v>3</v>
      </c>
      <c r="B28" s="854" t="s">
        <v>471</v>
      </c>
      <c r="C28" s="2276" t="s">
        <v>1785</v>
      </c>
      <c r="D28" s="2277"/>
    </row>
    <row r="29" spans="1:4" ht="19.7" customHeight="1">
      <c r="A29" s="336">
        <v>4</v>
      </c>
      <c r="B29" s="855" t="s">
        <v>265</v>
      </c>
      <c r="C29" s="2278" t="s">
        <v>3</v>
      </c>
      <c r="D29" s="2279"/>
    </row>
    <row r="30" spans="1:4" ht="28.5" customHeight="1">
      <c r="A30" s="336">
        <v>5</v>
      </c>
      <c r="B30" s="855" t="s">
        <v>266</v>
      </c>
      <c r="C30" s="2276" t="s">
        <v>1786</v>
      </c>
      <c r="D30" s="2277"/>
    </row>
    <row r="31" spans="1:4" ht="40.5" customHeight="1">
      <c r="A31" s="336">
        <v>6</v>
      </c>
      <c r="B31" s="855" t="s">
        <v>267</v>
      </c>
      <c r="C31" s="2276" t="s">
        <v>1787</v>
      </c>
      <c r="D31" s="2277"/>
    </row>
  </sheetData>
  <mergeCells count="30">
    <mergeCell ref="B18:C18"/>
    <mergeCell ref="B17:C17"/>
    <mergeCell ref="B24:C24"/>
    <mergeCell ref="C31:D31"/>
    <mergeCell ref="C25:D25"/>
    <mergeCell ref="B19:C19"/>
    <mergeCell ref="B20:C20"/>
    <mergeCell ref="B21:C21"/>
    <mergeCell ref="B22:C22"/>
    <mergeCell ref="B23:C23"/>
    <mergeCell ref="C26:D26"/>
    <mergeCell ref="C27:D27"/>
    <mergeCell ref="C28:D28"/>
    <mergeCell ref="C29:D29"/>
    <mergeCell ref="C30:D30"/>
    <mergeCell ref="A1:D2"/>
    <mergeCell ref="B3:C3"/>
    <mergeCell ref="B14:C14"/>
    <mergeCell ref="B15:C15"/>
    <mergeCell ref="B16:C16"/>
    <mergeCell ref="B11:C11"/>
    <mergeCell ref="B12:C12"/>
    <mergeCell ref="B4:C4"/>
    <mergeCell ref="B5:C5"/>
    <mergeCell ref="B6:C6"/>
    <mergeCell ref="B7:C7"/>
    <mergeCell ref="B8:C8"/>
    <mergeCell ref="B9:C9"/>
    <mergeCell ref="B10:C10"/>
    <mergeCell ref="B13:C13"/>
  </mergeCells>
  <printOptions horizontalCentered="1"/>
  <pageMargins left="0.25" right="0.25" top="0.75" bottom="0.75" header="0.3" footer="0.3"/>
  <pageSetup paperSize="9" scale="95"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3"/>
  <dimension ref="A1:J46"/>
  <sheetViews>
    <sheetView showZeros="0" workbookViewId="0">
      <selection activeCell="F20" sqref="F20"/>
    </sheetView>
  </sheetViews>
  <sheetFormatPr defaultColWidth="11.5" defaultRowHeight="18" customHeight="1"/>
  <cols>
    <col min="1" max="1" width="4.33203125" style="281" customWidth="1"/>
    <col min="2" max="2" width="5.1640625" style="281" customWidth="1"/>
    <col min="3" max="3" width="5.83203125" style="281" customWidth="1"/>
    <col min="4" max="4" width="39.5" style="281" customWidth="1"/>
    <col min="5" max="5" width="8.83203125" style="281" customWidth="1"/>
    <col min="6" max="7" width="9" style="281" bestFit="1" customWidth="1"/>
    <col min="8" max="10" width="8.83203125" style="281" customWidth="1"/>
    <col min="11" max="256" width="11.5" style="281"/>
    <col min="257" max="257" width="4.33203125" style="281" customWidth="1"/>
    <col min="258" max="258" width="5.1640625" style="281" customWidth="1"/>
    <col min="259" max="259" width="5.83203125" style="281" customWidth="1"/>
    <col min="260" max="260" width="39.5" style="281" customWidth="1"/>
    <col min="261" max="261" width="8.83203125" style="281" customWidth="1"/>
    <col min="262" max="262" width="6.33203125" style="281" customWidth="1"/>
    <col min="263" max="263" width="6.5" style="281" customWidth="1"/>
    <col min="264" max="266" width="8.83203125" style="281" customWidth="1"/>
    <col min="267" max="512" width="11.5" style="281"/>
    <col min="513" max="513" width="4.33203125" style="281" customWidth="1"/>
    <col min="514" max="514" width="5.1640625" style="281" customWidth="1"/>
    <col min="515" max="515" width="5.83203125" style="281" customWidth="1"/>
    <col min="516" max="516" width="39.5" style="281" customWidth="1"/>
    <col min="517" max="517" width="8.83203125" style="281" customWidth="1"/>
    <col min="518" max="518" width="6.33203125" style="281" customWidth="1"/>
    <col min="519" max="519" width="6.5" style="281" customWidth="1"/>
    <col min="520" max="522" width="8.83203125" style="281" customWidth="1"/>
    <col min="523" max="768" width="11.5" style="281"/>
    <col min="769" max="769" width="4.33203125" style="281" customWidth="1"/>
    <col min="770" max="770" width="5.1640625" style="281" customWidth="1"/>
    <col min="771" max="771" width="5.83203125" style="281" customWidth="1"/>
    <col min="772" max="772" width="39.5" style="281" customWidth="1"/>
    <col min="773" max="773" width="8.83203125" style="281" customWidth="1"/>
    <col min="774" max="774" width="6.33203125" style="281" customWidth="1"/>
    <col min="775" max="775" width="6.5" style="281" customWidth="1"/>
    <col min="776" max="778" width="8.83203125" style="281" customWidth="1"/>
    <col min="779" max="1024" width="11.5" style="281"/>
    <col min="1025" max="1025" width="4.33203125" style="281" customWidth="1"/>
    <col min="1026" max="1026" width="5.1640625" style="281" customWidth="1"/>
    <col min="1027" max="1027" width="5.83203125" style="281" customWidth="1"/>
    <col min="1028" max="1028" width="39.5" style="281" customWidth="1"/>
    <col min="1029" max="1029" width="8.83203125" style="281" customWidth="1"/>
    <col min="1030" max="1030" width="6.33203125" style="281" customWidth="1"/>
    <col min="1031" max="1031" width="6.5" style="281" customWidth="1"/>
    <col min="1032" max="1034" width="8.83203125" style="281" customWidth="1"/>
    <col min="1035" max="1280" width="11.5" style="281"/>
    <col min="1281" max="1281" width="4.33203125" style="281" customWidth="1"/>
    <col min="1282" max="1282" width="5.1640625" style="281" customWidth="1"/>
    <col min="1283" max="1283" width="5.83203125" style="281" customWidth="1"/>
    <col min="1284" max="1284" width="39.5" style="281" customWidth="1"/>
    <col min="1285" max="1285" width="8.83203125" style="281" customWidth="1"/>
    <col min="1286" max="1286" width="6.33203125" style="281" customWidth="1"/>
    <col min="1287" max="1287" width="6.5" style="281" customWidth="1"/>
    <col min="1288" max="1290" width="8.83203125" style="281" customWidth="1"/>
    <col min="1291" max="1536" width="11.5" style="281"/>
    <col min="1537" max="1537" width="4.33203125" style="281" customWidth="1"/>
    <col min="1538" max="1538" width="5.1640625" style="281" customWidth="1"/>
    <col min="1539" max="1539" width="5.83203125" style="281" customWidth="1"/>
    <col min="1540" max="1540" width="39.5" style="281" customWidth="1"/>
    <col min="1541" max="1541" width="8.83203125" style="281" customWidth="1"/>
    <col min="1542" max="1542" width="6.33203125" style="281" customWidth="1"/>
    <col min="1543" max="1543" width="6.5" style="281" customWidth="1"/>
    <col min="1544" max="1546" width="8.83203125" style="281" customWidth="1"/>
    <col min="1547" max="1792" width="11.5" style="281"/>
    <col min="1793" max="1793" width="4.33203125" style="281" customWidth="1"/>
    <col min="1794" max="1794" width="5.1640625" style="281" customWidth="1"/>
    <col min="1795" max="1795" width="5.83203125" style="281" customWidth="1"/>
    <col min="1796" max="1796" width="39.5" style="281" customWidth="1"/>
    <col min="1797" max="1797" width="8.83203125" style="281" customWidth="1"/>
    <col min="1798" max="1798" width="6.33203125" style="281" customWidth="1"/>
    <col min="1799" max="1799" width="6.5" style="281" customWidth="1"/>
    <col min="1800" max="1802" width="8.83203125" style="281" customWidth="1"/>
    <col min="1803" max="2048" width="11.5" style="281"/>
    <col min="2049" max="2049" width="4.33203125" style="281" customWidth="1"/>
    <col min="2050" max="2050" width="5.1640625" style="281" customWidth="1"/>
    <col min="2051" max="2051" width="5.83203125" style="281" customWidth="1"/>
    <col min="2052" max="2052" width="39.5" style="281" customWidth="1"/>
    <col min="2053" max="2053" width="8.83203125" style="281" customWidth="1"/>
    <col min="2054" max="2054" width="6.33203125" style="281" customWidth="1"/>
    <col min="2055" max="2055" width="6.5" style="281" customWidth="1"/>
    <col min="2056" max="2058" width="8.83203125" style="281" customWidth="1"/>
    <col min="2059" max="2304" width="11.5" style="281"/>
    <col min="2305" max="2305" width="4.33203125" style="281" customWidth="1"/>
    <col min="2306" max="2306" width="5.1640625" style="281" customWidth="1"/>
    <col min="2307" max="2307" width="5.83203125" style="281" customWidth="1"/>
    <col min="2308" max="2308" width="39.5" style="281" customWidth="1"/>
    <col min="2309" max="2309" width="8.83203125" style="281" customWidth="1"/>
    <col min="2310" max="2310" width="6.33203125" style="281" customWidth="1"/>
    <col min="2311" max="2311" width="6.5" style="281" customWidth="1"/>
    <col min="2312" max="2314" width="8.83203125" style="281" customWidth="1"/>
    <col min="2315" max="2560" width="11.5" style="281"/>
    <col min="2561" max="2561" width="4.33203125" style="281" customWidth="1"/>
    <col min="2562" max="2562" width="5.1640625" style="281" customWidth="1"/>
    <col min="2563" max="2563" width="5.83203125" style="281" customWidth="1"/>
    <col min="2564" max="2564" width="39.5" style="281" customWidth="1"/>
    <col min="2565" max="2565" width="8.83203125" style="281" customWidth="1"/>
    <col min="2566" max="2566" width="6.33203125" style="281" customWidth="1"/>
    <col min="2567" max="2567" width="6.5" style="281" customWidth="1"/>
    <col min="2568" max="2570" width="8.83203125" style="281" customWidth="1"/>
    <col min="2571" max="2816" width="11.5" style="281"/>
    <col min="2817" max="2817" width="4.33203125" style="281" customWidth="1"/>
    <col min="2818" max="2818" width="5.1640625" style="281" customWidth="1"/>
    <col min="2819" max="2819" width="5.83203125" style="281" customWidth="1"/>
    <col min="2820" max="2820" width="39.5" style="281" customWidth="1"/>
    <col min="2821" max="2821" width="8.83203125" style="281" customWidth="1"/>
    <col min="2822" max="2822" width="6.33203125" style="281" customWidth="1"/>
    <col min="2823" max="2823" width="6.5" style="281" customWidth="1"/>
    <col min="2824" max="2826" width="8.83203125" style="281" customWidth="1"/>
    <col min="2827" max="3072" width="11.5" style="281"/>
    <col min="3073" max="3073" width="4.33203125" style="281" customWidth="1"/>
    <col min="3074" max="3074" width="5.1640625" style="281" customWidth="1"/>
    <col min="3075" max="3075" width="5.83203125" style="281" customWidth="1"/>
    <col min="3076" max="3076" width="39.5" style="281" customWidth="1"/>
    <col min="3077" max="3077" width="8.83203125" style="281" customWidth="1"/>
    <col min="3078" max="3078" width="6.33203125" style="281" customWidth="1"/>
    <col min="3079" max="3079" width="6.5" style="281" customWidth="1"/>
    <col min="3080" max="3082" width="8.83203125" style="281" customWidth="1"/>
    <col min="3083" max="3328" width="11.5" style="281"/>
    <col min="3329" max="3329" width="4.33203125" style="281" customWidth="1"/>
    <col min="3330" max="3330" width="5.1640625" style="281" customWidth="1"/>
    <col min="3331" max="3331" width="5.83203125" style="281" customWidth="1"/>
    <col min="3332" max="3332" width="39.5" style="281" customWidth="1"/>
    <col min="3333" max="3333" width="8.83203125" style="281" customWidth="1"/>
    <col min="3334" max="3334" width="6.33203125" style="281" customWidth="1"/>
    <col min="3335" max="3335" width="6.5" style="281" customWidth="1"/>
    <col min="3336" max="3338" width="8.83203125" style="281" customWidth="1"/>
    <col min="3339" max="3584" width="11.5" style="281"/>
    <col min="3585" max="3585" width="4.33203125" style="281" customWidth="1"/>
    <col min="3586" max="3586" width="5.1640625" style="281" customWidth="1"/>
    <col min="3587" max="3587" width="5.83203125" style="281" customWidth="1"/>
    <col min="3588" max="3588" width="39.5" style="281" customWidth="1"/>
    <col min="3589" max="3589" width="8.83203125" style="281" customWidth="1"/>
    <col min="3590" max="3590" width="6.33203125" style="281" customWidth="1"/>
    <col min="3591" max="3591" width="6.5" style="281" customWidth="1"/>
    <col min="3592" max="3594" width="8.83203125" style="281" customWidth="1"/>
    <col min="3595" max="3840" width="11.5" style="281"/>
    <col min="3841" max="3841" width="4.33203125" style="281" customWidth="1"/>
    <col min="3842" max="3842" width="5.1640625" style="281" customWidth="1"/>
    <col min="3843" max="3843" width="5.83203125" style="281" customWidth="1"/>
    <col min="3844" max="3844" width="39.5" style="281" customWidth="1"/>
    <col min="3845" max="3845" width="8.83203125" style="281" customWidth="1"/>
    <col min="3846" max="3846" width="6.33203125" style="281" customWidth="1"/>
    <col min="3847" max="3847" width="6.5" style="281" customWidth="1"/>
    <col min="3848" max="3850" width="8.83203125" style="281" customWidth="1"/>
    <col min="3851" max="4096" width="11.5" style="281"/>
    <col min="4097" max="4097" width="4.33203125" style="281" customWidth="1"/>
    <col min="4098" max="4098" width="5.1640625" style="281" customWidth="1"/>
    <col min="4099" max="4099" width="5.83203125" style="281" customWidth="1"/>
    <col min="4100" max="4100" width="39.5" style="281" customWidth="1"/>
    <col min="4101" max="4101" width="8.83203125" style="281" customWidth="1"/>
    <col min="4102" max="4102" width="6.33203125" style="281" customWidth="1"/>
    <col min="4103" max="4103" width="6.5" style="281" customWidth="1"/>
    <col min="4104" max="4106" width="8.83203125" style="281" customWidth="1"/>
    <col min="4107" max="4352" width="11.5" style="281"/>
    <col min="4353" max="4353" width="4.33203125" style="281" customWidth="1"/>
    <col min="4354" max="4354" width="5.1640625" style="281" customWidth="1"/>
    <col min="4355" max="4355" width="5.83203125" style="281" customWidth="1"/>
    <col min="4356" max="4356" width="39.5" style="281" customWidth="1"/>
    <col min="4357" max="4357" width="8.83203125" style="281" customWidth="1"/>
    <col min="4358" max="4358" width="6.33203125" style="281" customWidth="1"/>
    <col min="4359" max="4359" width="6.5" style="281" customWidth="1"/>
    <col min="4360" max="4362" width="8.83203125" style="281" customWidth="1"/>
    <col min="4363" max="4608" width="11.5" style="281"/>
    <col min="4609" max="4609" width="4.33203125" style="281" customWidth="1"/>
    <col min="4610" max="4610" width="5.1640625" style="281" customWidth="1"/>
    <col min="4611" max="4611" width="5.83203125" style="281" customWidth="1"/>
    <col min="4612" max="4612" width="39.5" style="281" customWidth="1"/>
    <col min="4613" max="4613" width="8.83203125" style="281" customWidth="1"/>
    <col min="4614" max="4614" width="6.33203125" style="281" customWidth="1"/>
    <col min="4615" max="4615" width="6.5" style="281" customWidth="1"/>
    <col min="4616" max="4618" width="8.83203125" style="281" customWidth="1"/>
    <col min="4619" max="4864" width="11.5" style="281"/>
    <col min="4865" max="4865" width="4.33203125" style="281" customWidth="1"/>
    <col min="4866" max="4866" width="5.1640625" style="281" customWidth="1"/>
    <col min="4867" max="4867" width="5.83203125" style="281" customWidth="1"/>
    <col min="4868" max="4868" width="39.5" style="281" customWidth="1"/>
    <col min="4869" max="4869" width="8.83203125" style="281" customWidth="1"/>
    <col min="4870" max="4870" width="6.33203125" style="281" customWidth="1"/>
    <col min="4871" max="4871" width="6.5" style="281" customWidth="1"/>
    <col min="4872" max="4874" width="8.83203125" style="281" customWidth="1"/>
    <col min="4875" max="5120" width="11.5" style="281"/>
    <col min="5121" max="5121" width="4.33203125" style="281" customWidth="1"/>
    <col min="5122" max="5122" width="5.1640625" style="281" customWidth="1"/>
    <col min="5123" max="5123" width="5.83203125" style="281" customWidth="1"/>
    <col min="5124" max="5124" width="39.5" style="281" customWidth="1"/>
    <col min="5125" max="5125" width="8.83203125" style="281" customWidth="1"/>
    <col min="5126" max="5126" width="6.33203125" style="281" customWidth="1"/>
    <col min="5127" max="5127" width="6.5" style="281" customWidth="1"/>
    <col min="5128" max="5130" width="8.83203125" style="281" customWidth="1"/>
    <col min="5131" max="5376" width="11.5" style="281"/>
    <col min="5377" max="5377" width="4.33203125" style="281" customWidth="1"/>
    <col min="5378" max="5378" width="5.1640625" style="281" customWidth="1"/>
    <col min="5379" max="5379" width="5.83203125" style="281" customWidth="1"/>
    <col min="5380" max="5380" width="39.5" style="281" customWidth="1"/>
    <col min="5381" max="5381" width="8.83203125" style="281" customWidth="1"/>
    <col min="5382" max="5382" width="6.33203125" style="281" customWidth="1"/>
    <col min="5383" max="5383" width="6.5" style="281" customWidth="1"/>
    <col min="5384" max="5386" width="8.83203125" style="281" customWidth="1"/>
    <col min="5387" max="5632" width="11.5" style="281"/>
    <col min="5633" max="5633" width="4.33203125" style="281" customWidth="1"/>
    <col min="5634" max="5634" width="5.1640625" style="281" customWidth="1"/>
    <col min="5635" max="5635" width="5.83203125" style="281" customWidth="1"/>
    <col min="5636" max="5636" width="39.5" style="281" customWidth="1"/>
    <col min="5637" max="5637" width="8.83203125" style="281" customWidth="1"/>
    <col min="5638" max="5638" width="6.33203125" style="281" customWidth="1"/>
    <col min="5639" max="5639" width="6.5" style="281" customWidth="1"/>
    <col min="5640" max="5642" width="8.83203125" style="281" customWidth="1"/>
    <col min="5643" max="5888" width="11.5" style="281"/>
    <col min="5889" max="5889" width="4.33203125" style="281" customWidth="1"/>
    <col min="5890" max="5890" width="5.1640625" style="281" customWidth="1"/>
    <col min="5891" max="5891" width="5.83203125" style="281" customWidth="1"/>
    <col min="5892" max="5892" width="39.5" style="281" customWidth="1"/>
    <col min="5893" max="5893" width="8.83203125" style="281" customWidth="1"/>
    <col min="5894" max="5894" width="6.33203125" style="281" customWidth="1"/>
    <col min="5895" max="5895" width="6.5" style="281" customWidth="1"/>
    <col min="5896" max="5898" width="8.83203125" style="281" customWidth="1"/>
    <col min="5899" max="6144" width="11.5" style="281"/>
    <col min="6145" max="6145" width="4.33203125" style="281" customWidth="1"/>
    <col min="6146" max="6146" width="5.1640625" style="281" customWidth="1"/>
    <col min="6147" max="6147" width="5.83203125" style="281" customWidth="1"/>
    <col min="6148" max="6148" width="39.5" style="281" customWidth="1"/>
    <col min="6149" max="6149" width="8.83203125" style="281" customWidth="1"/>
    <col min="6150" max="6150" width="6.33203125" style="281" customWidth="1"/>
    <col min="6151" max="6151" width="6.5" style="281" customWidth="1"/>
    <col min="6152" max="6154" width="8.83203125" style="281" customWidth="1"/>
    <col min="6155" max="6400" width="11.5" style="281"/>
    <col min="6401" max="6401" width="4.33203125" style="281" customWidth="1"/>
    <col min="6402" max="6402" width="5.1640625" style="281" customWidth="1"/>
    <col min="6403" max="6403" width="5.83203125" style="281" customWidth="1"/>
    <col min="6404" max="6404" width="39.5" style="281" customWidth="1"/>
    <col min="6405" max="6405" width="8.83203125" style="281" customWidth="1"/>
    <col min="6406" max="6406" width="6.33203125" style="281" customWidth="1"/>
    <col min="6407" max="6407" width="6.5" style="281" customWidth="1"/>
    <col min="6408" max="6410" width="8.83203125" style="281" customWidth="1"/>
    <col min="6411" max="6656" width="11.5" style="281"/>
    <col min="6657" max="6657" width="4.33203125" style="281" customWidth="1"/>
    <col min="6658" max="6658" width="5.1640625" style="281" customWidth="1"/>
    <col min="6659" max="6659" width="5.83203125" style="281" customWidth="1"/>
    <col min="6660" max="6660" width="39.5" style="281" customWidth="1"/>
    <col min="6661" max="6661" width="8.83203125" style="281" customWidth="1"/>
    <col min="6662" max="6662" width="6.33203125" style="281" customWidth="1"/>
    <col min="6663" max="6663" width="6.5" style="281" customWidth="1"/>
    <col min="6664" max="6666" width="8.83203125" style="281" customWidth="1"/>
    <col min="6667" max="6912" width="11.5" style="281"/>
    <col min="6913" max="6913" width="4.33203125" style="281" customWidth="1"/>
    <col min="6914" max="6914" width="5.1640625" style="281" customWidth="1"/>
    <col min="6915" max="6915" width="5.83203125" style="281" customWidth="1"/>
    <col min="6916" max="6916" width="39.5" style="281" customWidth="1"/>
    <col min="6917" max="6917" width="8.83203125" style="281" customWidth="1"/>
    <col min="6918" max="6918" width="6.33203125" style="281" customWidth="1"/>
    <col min="6919" max="6919" width="6.5" style="281" customWidth="1"/>
    <col min="6920" max="6922" width="8.83203125" style="281" customWidth="1"/>
    <col min="6923" max="7168" width="11.5" style="281"/>
    <col min="7169" max="7169" width="4.33203125" style="281" customWidth="1"/>
    <col min="7170" max="7170" width="5.1640625" style="281" customWidth="1"/>
    <col min="7171" max="7171" width="5.83203125" style="281" customWidth="1"/>
    <col min="7172" max="7172" width="39.5" style="281" customWidth="1"/>
    <col min="7173" max="7173" width="8.83203125" style="281" customWidth="1"/>
    <col min="7174" max="7174" width="6.33203125" style="281" customWidth="1"/>
    <col min="7175" max="7175" width="6.5" style="281" customWidth="1"/>
    <col min="7176" max="7178" width="8.83203125" style="281" customWidth="1"/>
    <col min="7179" max="7424" width="11.5" style="281"/>
    <col min="7425" max="7425" width="4.33203125" style="281" customWidth="1"/>
    <col min="7426" max="7426" width="5.1640625" style="281" customWidth="1"/>
    <col min="7427" max="7427" width="5.83203125" style="281" customWidth="1"/>
    <col min="7428" max="7428" width="39.5" style="281" customWidth="1"/>
    <col min="7429" max="7429" width="8.83203125" style="281" customWidth="1"/>
    <col min="7430" max="7430" width="6.33203125" style="281" customWidth="1"/>
    <col min="7431" max="7431" width="6.5" style="281" customWidth="1"/>
    <col min="7432" max="7434" width="8.83203125" style="281" customWidth="1"/>
    <col min="7435" max="7680" width="11.5" style="281"/>
    <col min="7681" max="7681" width="4.33203125" style="281" customWidth="1"/>
    <col min="7682" max="7682" width="5.1640625" style="281" customWidth="1"/>
    <col min="7683" max="7683" width="5.83203125" style="281" customWidth="1"/>
    <col min="7684" max="7684" width="39.5" style="281" customWidth="1"/>
    <col min="7685" max="7685" width="8.83203125" style="281" customWidth="1"/>
    <col min="7686" max="7686" width="6.33203125" style="281" customWidth="1"/>
    <col min="7687" max="7687" width="6.5" style="281" customWidth="1"/>
    <col min="7688" max="7690" width="8.83203125" style="281" customWidth="1"/>
    <col min="7691" max="7936" width="11.5" style="281"/>
    <col min="7937" max="7937" width="4.33203125" style="281" customWidth="1"/>
    <col min="7938" max="7938" width="5.1640625" style="281" customWidth="1"/>
    <col min="7939" max="7939" width="5.83203125" style="281" customWidth="1"/>
    <col min="7940" max="7940" width="39.5" style="281" customWidth="1"/>
    <col min="7941" max="7941" width="8.83203125" style="281" customWidth="1"/>
    <col min="7942" max="7942" width="6.33203125" style="281" customWidth="1"/>
    <col min="7943" max="7943" width="6.5" style="281" customWidth="1"/>
    <col min="7944" max="7946" width="8.83203125" style="281" customWidth="1"/>
    <col min="7947" max="8192" width="11.5" style="281"/>
    <col min="8193" max="8193" width="4.33203125" style="281" customWidth="1"/>
    <col min="8194" max="8194" width="5.1640625" style="281" customWidth="1"/>
    <col min="8195" max="8195" width="5.83203125" style="281" customWidth="1"/>
    <col min="8196" max="8196" width="39.5" style="281" customWidth="1"/>
    <col min="8197" max="8197" width="8.83203125" style="281" customWidth="1"/>
    <col min="8198" max="8198" width="6.33203125" style="281" customWidth="1"/>
    <col min="8199" max="8199" width="6.5" style="281" customWidth="1"/>
    <col min="8200" max="8202" width="8.83203125" style="281" customWidth="1"/>
    <col min="8203" max="8448" width="11.5" style="281"/>
    <col min="8449" max="8449" width="4.33203125" style="281" customWidth="1"/>
    <col min="8450" max="8450" width="5.1640625" style="281" customWidth="1"/>
    <col min="8451" max="8451" width="5.83203125" style="281" customWidth="1"/>
    <col min="8452" max="8452" width="39.5" style="281" customWidth="1"/>
    <col min="8453" max="8453" width="8.83203125" style="281" customWidth="1"/>
    <col min="8454" max="8454" width="6.33203125" style="281" customWidth="1"/>
    <col min="8455" max="8455" width="6.5" style="281" customWidth="1"/>
    <col min="8456" max="8458" width="8.83203125" style="281" customWidth="1"/>
    <col min="8459" max="8704" width="11.5" style="281"/>
    <col min="8705" max="8705" width="4.33203125" style="281" customWidth="1"/>
    <col min="8706" max="8706" width="5.1640625" style="281" customWidth="1"/>
    <col min="8707" max="8707" width="5.83203125" style="281" customWidth="1"/>
    <col min="8708" max="8708" width="39.5" style="281" customWidth="1"/>
    <col min="8709" max="8709" width="8.83203125" style="281" customWidth="1"/>
    <col min="8710" max="8710" width="6.33203125" style="281" customWidth="1"/>
    <col min="8711" max="8711" width="6.5" style="281" customWidth="1"/>
    <col min="8712" max="8714" width="8.83203125" style="281" customWidth="1"/>
    <col min="8715" max="8960" width="11.5" style="281"/>
    <col min="8961" max="8961" width="4.33203125" style="281" customWidth="1"/>
    <col min="8962" max="8962" width="5.1640625" style="281" customWidth="1"/>
    <col min="8963" max="8963" width="5.83203125" style="281" customWidth="1"/>
    <col min="8964" max="8964" width="39.5" style="281" customWidth="1"/>
    <col min="8965" max="8965" width="8.83203125" style="281" customWidth="1"/>
    <col min="8966" max="8966" width="6.33203125" style="281" customWidth="1"/>
    <col min="8967" max="8967" width="6.5" style="281" customWidth="1"/>
    <col min="8968" max="8970" width="8.83203125" style="281" customWidth="1"/>
    <col min="8971" max="9216" width="11.5" style="281"/>
    <col min="9217" max="9217" width="4.33203125" style="281" customWidth="1"/>
    <col min="9218" max="9218" width="5.1640625" style="281" customWidth="1"/>
    <col min="9219" max="9219" width="5.83203125" style="281" customWidth="1"/>
    <col min="9220" max="9220" width="39.5" style="281" customWidth="1"/>
    <col min="9221" max="9221" width="8.83203125" style="281" customWidth="1"/>
    <col min="9222" max="9222" width="6.33203125" style="281" customWidth="1"/>
    <col min="9223" max="9223" width="6.5" style="281" customWidth="1"/>
    <col min="9224" max="9226" width="8.83203125" style="281" customWidth="1"/>
    <col min="9227" max="9472" width="11.5" style="281"/>
    <col min="9473" max="9473" width="4.33203125" style="281" customWidth="1"/>
    <col min="9474" max="9474" width="5.1640625" style="281" customWidth="1"/>
    <col min="9475" max="9475" width="5.83203125" style="281" customWidth="1"/>
    <col min="9476" max="9476" width="39.5" style="281" customWidth="1"/>
    <col min="9477" max="9477" width="8.83203125" style="281" customWidth="1"/>
    <col min="9478" max="9478" width="6.33203125" style="281" customWidth="1"/>
    <col min="9479" max="9479" width="6.5" style="281" customWidth="1"/>
    <col min="9480" max="9482" width="8.83203125" style="281" customWidth="1"/>
    <col min="9483" max="9728" width="11.5" style="281"/>
    <col min="9729" max="9729" width="4.33203125" style="281" customWidth="1"/>
    <col min="9730" max="9730" width="5.1640625" style="281" customWidth="1"/>
    <col min="9731" max="9731" width="5.83203125" style="281" customWidth="1"/>
    <col min="9732" max="9732" width="39.5" style="281" customWidth="1"/>
    <col min="9733" max="9733" width="8.83203125" style="281" customWidth="1"/>
    <col min="9734" max="9734" width="6.33203125" style="281" customWidth="1"/>
    <col min="9735" max="9735" width="6.5" style="281" customWidth="1"/>
    <col min="9736" max="9738" width="8.83203125" style="281" customWidth="1"/>
    <col min="9739" max="9984" width="11.5" style="281"/>
    <col min="9985" max="9985" width="4.33203125" style="281" customWidth="1"/>
    <col min="9986" max="9986" width="5.1640625" style="281" customWidth="1"/>
    <col min="9987" max="9987" width="5.83203125" style="281" customWidth="1"/>
    <col min="9988" max="9988" width="39.5" style="281" customWidth="1"/>
    <col min="9989" max="9989" width="8.83203125" style="281" customWidth="1"/>
    <col min="9990" max="9990" width="6.33203125" style="281" customWidth="1"/>
    <col min="9991" max="9991" width="6.5" style="281" customWidth="1"/>
    <col min="9992" max="9994" width="8.83203125" style="281" customWidth="1"/>
    <col min="9995" max="10240" width="11.5" style="281"/>
    <col min="10241" max="10241" width="4.33203125" style="281" customWidth="1"/>
    <col min="10242" max="10242" width="5.1640625" style="281" customWidth="1"/>
    <col min="10243" max="10243" width="5.83203125" style="281" customWidth="1"/>
    <col min="10244" max="10244" width="39.5" style="281" customWidth="1"/>
    <col min="10245" max="10245" width="8.83203125" style="281" customWidth="1"/>
    <col min="10246" max="10246" width="6.33203125" style="281" customWidth="1"/>
    <col min="10247" max="10247" width="6.5" style="281" customWidth="1"/>
    <col min="10248" max="10250" width="8.83203125" style="281" customWidth="1"/>
    <col min="10251" max="10496" width="11.5" style="281"/>
    <col min="10497" max="10497" width="4.33203125" style="281" customWidth="1"/>
    <col min="10498" max="10498" width="5.1640625" style="281" customWidth="1"/>
    <col min="10499" max="10499" width="5.83203125" style="281" customWidth="1"/>
    <col min="10500" max="10500" width="39.5" style="281" customWidth="1"/>
    <col min="10501" max="10501" width="8.83203125" style="281" customWidth="1"/>
    <col min="10502" max="10502" width="6.33203125" style="281" customWidth="1"/>
    <col min="10503" max="10503" width="6.5" style="281" customWidth="1"/>
    <col min="10504" max="10506" width="8.83203125" style="281" customWidth="1"/>
    <col min="10507" max="10752" width="11.5" style="281"/>
    <col min="10753" max="10753" width="4.33203125" style="281" customWidth="1"/>
    <col min="10754" max="10754" width="5.1640625" style="281" customWidth="1"/>
    <col min="10755" max="10755" width="5.83203125" style="281" customWidth="1"/>
    <col min="10756" max="10756" width="39.5" style="281" customWidth="1"/>
    <col min="10757" max="10757" width="8.83203125" style="281" customWidth="1"/>
    <col min="10758" max="10758" width="6.33203125" style="281" customWidth="1"/>
    <col min="10759" max="10759" width="6.5" style="281" customWidth="1"/>
    <col min="10760" max="10762" width="8.83203125" style="281" customWidth="1"/>
    <col min="10763" max="11008" width="11.5" style="281"/>
    <col min="11009" max="11009" width="4.33203125" style="281" customWidth="1"/>
    <col min="11010" max="11010" width="5.1640625" style="281" customWidth="1"/>
    <col min="11011" max="11011" width="5.83203125" style="281" customWidth="1"/>
    <col min="11012" max="11012" width="39.5" style="281" customWidth="1"/>
    <col min="11013" max="11013" width="8.83203125" style="281" customWidth="1"/>
    <col min="11014" max="11014" width="6.33203125" style="281" customWidth="1"/>
    <col min="11015" max="11015" width="6.5" style="281" customWidth="1"/>
    <col min="11016" max="11018" width="8.83203125" style="281" customWidth="1"/>
    <col min="11019" max="11264" width="11.5" style="281"/>
    <col min="11265" max="11265" width="4.33203125" style="281" customWidth="1"/>
    <col min="11266" max="11266" width="5.1640625" style="281" customWidth="1"/>
    <col min="11267" max="11267" width="5.83203125" style="281" customWidth="1"/>
    <col min="11268" max="11268" width="39.5" style="281" customWidth="1"/>
    <col min="11269" max="11269" width="8.83203125" style="281" customWidth="1"/>
    <col min="11270" max="11270" width="6.33203125" style="281" customWidth="1"/>
    <col min="11271" max="11271" width="6.5" style="281" customWidth="1"/>
    <col min="11272" max="11274" width="8.83203125" style="281" customWidth="1"/>
    <col min="11275" max="11520" width="11.5" style="281"/>
    <col min="11521" max="11521" width="4.33203125" style="281" customWidth="1"/>
    <col min="11522" max="11522" width="5.1640625" style="281" customWidth="1"/>
    <col min="11523" max="11523" width="5.83203125" style="281" customWidth="1"/>
    <col min="11524" max="11524" width="39.5" style="281" customWidth="1"/>
    <col min="11525" max="11525" width="8.83203125" style="281" customWidth="1"/>
    <col min="11526" max="11526" width="6.33203125" style="281" customWidth="1"/>
    <col min="11527" max="11527" width="6.5" style="281" customWidth="1"/>
    <col min="11528" max="11530" width="8.83203125" style="281" customWidth="1"/>
    <col min="11531" max="11776" width="11.5" style="281"/>
    <col min="11777" max="11777" width="4.33203125" style="281" customWidth="1"/>
    <col min="11778" max="11778" width="5.1640625" style="281" customWidth="1"/>
    <col min="11779" max="11779" width="5.83203125" style="281" customWidth="1"/>
    <col min="11780" max="11780" width="39.5" style="281" customWidth="1"/>
    <col min="11781" max="11781" width="8.83203125" style="281" customWidth="1"/>
    <col min="11782" max="11782" width="6.33203125" style="281" customWidth="1"/>
    <col min="11783" max="11783" width="6.5" style="281" customWidth="1"/>
    <col min="11784" max="11786" width="8.83203125" style="281" customWidth="1"/>
    <col min="11787" max="12032" width="11.5" style="281"/>
    <col min="12033" max="12033" width="4.33203125" style="281" customWidth="1"/>
    <col min="12034" max="12034" width="5.1640625" style="281" customWidth="1"/>
    <col min="12035" max="12035" width="5.83203125" style="281" customWidth="1"/>
    <col min="12036" max="12036" width="39.5" style="281" customWidth="1"/>
    <col min="12037" max="12037" width="8.83203125" style="281" customWidth="1"/>
    <col min="12038" max="12038" width="6.33203125" style="281" customWidth="1"/>
    <col min="12039" max="12039" width="6.5" style="281" customWidth="1"/>
    <col min="12040" max="12042" width="8.83203125" style="281" customWidth="1"/>
    <col min="12043" max="12288" width="11.5" style="281"/>
    <col min="12289" max="12289" width="4.33203125" style="281" customWidth="1"/>
    <col min="12290" max="12290" width="5.1640625" style="281" customWidth="1"/>
    <col min="12291" max="12291" width="5.83203125" style="281" customWidth="1"/>
    <col min="12292" max="12292" width="39.5" style="281" customWidth="1"/>
    <col min="12293" max="12293" width="8.83203125" style="281" customWidth="1"/>
    <col min="12294" max="12294" width="6.33203125" style="281" customWidth="1"/>
    <col min="12295" max="12295" width="6.5" style="281" customWidth="1"/>
    <col min="12296" max="12298" width="8.83203125" style="281" customWidth="1"/>
    <col min="12299" max="12544" width="11.5" style="281"/>
    <col min="12545" max="12545" width="4.33203125" style="281" customWidth="1"/>
    <col min="12546" max="12546" width="5.1640625" style="281" customWidth="1"/>
    <col min="12547" max="12547" width="5.83203125" style="281" customWidth="1"/>
    <col min="12548" max="12548" width="39.5" style="281" customWidth="1"/>
    <col min="12549" max="12549" width="8.83203125" style="281" customWidth="1"/>
    <col min="12550" max="12550" width="6.33203125" style="281" customWidth="1"/>
    <col min="12551" max="12551" width="6.5" style="281" customWidth="1"/>
    <col min="12552" max="12554" width="8.83203125" style="281" customWidth="1"/>
    <col min="12555" max="12800" width="11.5" style="281"/>
    <col min="12801" max="12801" width="4.33203125" style="281" customWidth="1"/>
    <col min="12802" max="12802" width="5.1640625" style="281" customWidth="1"/>
    <col min="12803" max="12803" width="5.83203125" style="281" customWidth="1"/>
    <col min="12804" max="12804" width="39.5" style="281" customWidth="1"/>
    <col min="12805" max="12805" width="8.83203125" style="281" customWidth="1"/>
    <col min="12806" max="12806" width="6.33203125" style="281" customWidth="1"/>
    <col min="12807" max="12807" width="6.5" style="281" customWidth="1"/>
    <col min="12808" max="12810" width="8.83203125" style="281" customWidth="1"/>
    <col min="12811" max="13056" width="11.5" style="281"/>
    <col min="13057" max="13057" width="4.33203125" style="281" customWidth="1"/>
    <col min="13058" max="13058" width="5.1640625" style="281" customWidth="1"/>
    <col min="13059" max="13059" width="5.83203125" style="281" customWidth="1"/>
    <col min="13060" max="13060" width="39.5" style="281" customWidth="1"/>
    <col min="13061" max="13061" width="8.83203125" style="281" customWidth="1"/>
    <col min="13062" max="13062" width="6.33203125" style="281" customWidth="1"/>
    <col min="13063" max="13063" width="6.5" style="281" customWidth="1"/>
    <col min="13064" max="13066" width="8.83203125" style="281" customWidth="1"/>
    <col min="13067" max="13312" width="11.5" style="281"/>
    <col min="13313" max="13313" width="4.33203125" style="281" customWidth="1"/>
    <col min="13314" max="13314" width="5.1640625" style="281" customWidth="1"/>
    <col min="13315" max="13315" width="5.83203125" style="281" customWidth="1"/>
    <col min="13316" max="13316" width="39.5" style="281" customWidth="1"/>
    <col min="13317" max="13317" width="8.83203125" style="281" customWidth="1"/>
    <col min="13318" max="13318" width="6.33203125" style="281" customWidth="1"/>
    <col min="13319" max="13319" width="6.5" style="281" customWidth="1"/>
    <col min="13320" max="13322" width="8.83203125" style="281" customWidth="1"/>
    <col min="13323" max="13568" width="11.5" style="281"/>
    <col min="13569" max="13569" width="4.33203125" style="281" customWidth="1"/>
    <col min="13570" max="13570" width="5.1640625" style="281" customWidth="1"/>
    <col min="13571" max="13571" width="5.83203125" style="281" customWidth="1"/>
    <col min="13572" max="13572" width="39.5" style="281" customWidth="1"/>
    <col min="13573" max="13573" width="8.83203125" style="281" customWidth="1"/>
    <col min="13574" max="13574" width="6.33203125" style="281" customWidth="1"/>
    <col min="13575" max="13575" width="6.5" style="281" customWidth="1"/>
    <col min="13576" max="13578" width="8.83203125" style="281" customWidth="1"/>
    <col min="13579" max="13824" width="11.5" style="281"/>
    <col min="13825" max="13825" width="4.33203125" style="281" customWidth="1"/>
    <col min="13826" max="13826" width="5.1640625" style="281" customWidth="1"/>
    <col min="13827" max="13827" width="5.83203125" style="281" customWidth="1"/>
    <col min="13828" max="13828" width="39.5" style="281" customWidth="1"/>
    <col min="13829" max="13829" width="8.83203125" style="281" customWidth="1"/>
    <col min="13830" max="13830" width="6.33203125" style="281" customWidth="1"/>
    <col min="13831" max="13831" width="6.5" style="281" customWidth="1"/>
    <col min="13832" max="13834" width="8.83203125" style="281" customWidth="1"/>
    <col min="13835" max="14080" width="11.5" style="281"/>
    <col min="14081" max="14081" width="4.33203125" style="281" customWidth="1"/>
    <col min="14082" max="14082" width="5.1640625" style="281" customWidth="1"/>
    <col min="14083" max="14083" width="5.83203125" style="281" customWidth="1"/>
    <col min="14084" max="14084" width="39.5" style="281" customWidth="1"/>
    <col min="14085" max="14085" width="8.83203125" style="281" customWidth="1"/>
    <col min="14086" max="14086" width="6.33203125" style="281" customWidth="1"/>
    <col min="14087" max="14087" width="6.5" style="281" customWidth="1"/>
    <col min="14088" max="14090" width="8.83203125" style="281" customWidth="1"/>
    <col min="14091" max="14336" width="11.5" style="281"/>
    <col min="14337" max="14337" width="4.33203125" style="281" customWidth="1"/>
    <col min="14338" max="14338" width="5.1640625" style="281" customWidth="1"/>
    <col min="14339" max="14339" width="5.83203125" style="281" customWidth="1"/>
    <col min="14340" max="14340" width="39.5" style="281" customWidth="1"/>
    <col min="14341" max="14341" width="8.83203125" style="281" customWidth="1"/>
    <col min="14342" max="14342" width="6.33203125" style="281" customWidth="1"/>
    <col min="14343" max="14343" width="6.5" style="281" customWidth="1"/>
    <col min="14344" max="14346" width="8.83203125" style="281" customWidth="1"/>
    <col min="14347" max="14592" width="11.5" style="281"/>
    <col min="14593" max="14593" width="4.33203125" style="281" customWidth="1"/>
    <col min="14594" max="14594" width="5.1640625" style="281" customWidth="1"/>
    <col min="14595" max="14595" width="5.83203125" style="281" customWidth="1"/>
    <col min="14596" max="14596" width="39.5" style="281" customWidth="1"/>
    <col min="14597" max="14597" width="8.83203125" style="281" customWidth="1"/>
    <col min="14598" max="14598" width="6.33203125" style="281" customWidth="1"/>
    <col min="14599" max="14599" width="6.5" style="281" customWidth="1"/>
    <col min="14600" max="14602" width="8.83203125" style="281" customWidth="1"/>
    <col min="14603" max="14848" width="11.5" style="281"/>
    <col min="14849" max="14849" width="4.33203125" style="281" customWidth="1"/>
    <col min="14850" max="14850" width="5.1640625" style="281" customWidth="1"/>
    <col min="14851" max="14851" width="5.83203125" style="281" customWidth="1"/>
    <col min="14852" max="14852" width="39.5" style="281" customWidth="1"/>
    <col min="14853" max="14853" width="8.83203125" style="281" customWidth="1"/>
    <col min="14854" max="14854" width="6.33203125" style="281" customWidth="1"/>
    <col min="14855" max="14855" width="6.5" style="281" customWidth="1"/>
    <col min="14856" max="14858" width="8.83203125" style="281" customWidth="1"/>
    <col min="14859" max="15104" width="11.5" style="281"/>
    <col min="15105" max="15105" width="4.33203125" style="281" customWidth="1"/>
    <col min="15106" max="15106" width="5.1640625" style="281" customWidth="1"/>
    <col min="15107" max="15107" width="5.83203125" style="281" customWidth="1"/>
    <col min="15108" max="15108" width="39.5" style="281" customWidth="1"/>
    <col min="15109" max="15109" width="8.83203125" style="281" customWidth="1"/>
    <col min="15110" max="15110" width="6.33203125" style="281" customWidth="1"/>
    <col min="15111" max="15111" width="6.5" style="281" customWidth="1"/>
    <col min="15112" max="15114" width="8.83203125" style="281" customWidth="1"/>
    <col min="15115" max="15360" width="11.5" style="281"/>
    <col min="15361" max="15361" width="4.33203125" style="281" customWidth="1"/>
    <col min="15362" max="15362" width="5.1640625" style="281" customWidth="1"/>
    <col min="15363" max="15363" width="5.83203125" style="281" customWidth="1"/>
    <col min="15364" max="15364" width="39.5" style="281" customWidth="1"/>
    <col min="15365" max="15365" width="8.83203125" style="281" customWidth="1"/>
    <col min="15366" max="15366" width="6.33203125" style="281" customWidth="1"/>
    <col min="15367" max="15367" width="6.5" style="281" customWidth="1"/>
    <col min="15368" max="15370" width="8.83203125" style="281" customWidth="1"/>
    <col min="15371" max="15616" width="11.5" style="281"/>
    <col min="15617" max="15617" width="4.33203125" style="281" customWidth="1"/>
    <col min="15618" max="15618" width="5.1640625" style="281" customWidth="1"/>
    <col min="15619" max="15619" width="5.83203125" style="281" customWidth="1"/>
    <col min="15620" max="15620" width="39.5" style="281" customWidth="1"/>
    <col min="15621" max="15621" width="8.83203125" style="281" customWidth="1"/>
    <col min="15622" max="15622" width="6.33203125" style="281" customWidth="1"/>
    <col min="15623" max="15623" width="6.5" style="281" customWidth="1"/>
    <col min="15624" max="15626" width="8.83203125" style="281" customWidth="1"/>
    <col min="15627" max="15872" width="11.5" style="281"/>
    <col min="15873" max="15873" width="4.33203125" style="281" customWidth="1"/>
    <col min="15874" max="15874" width="5.1640625" style="281" customWidth="1"/>
    <col min="15875" max="15875" width="5.83203125" style="281" customWidth="1"/>
    <col min="15876" max="15876" width="39.5" style="281" customWidth="1"/>
    <col min="15877" max="15877" width="8.83203125" style="281" customWidth="1"/>
    <col min="15878" max="15878" width="6.33203125" style="281" customWidth="1"/>
    <col min="15879" max="15879" width="6.5" style="281" customWidth="1"/>
    <col min="15880" max="15882" width="8.83203125" style="281" customWidth="1"/>
    <col min="15883" max="16128" width="11.5" style="281"/>
    <col min="16129" max="16129" width="4.33203125" style="281" customWidth="1"/>
    <col min="16130" max="16130" width="5.1640625" style="281" customWidth="1"/>
    <col min="16131" max="16131" width="5.83203125" style="281" customWidth="1"/>
    <col min="16132" max="16132" width="39.5" style="281" customWidth="1"/>
    <col min="16133" max="16133" width="8.83203125" style="281" customWidth="1"/>
    <col min="16134" max="16134" width="6.33203125" style="281" customWidth="1"/>
    <col min="16135" max="16135" width="6.5" style="281" customWidth="1"/>
    <col min="16136" max="16138" width="8.83203125" style="281" customWidth="1"/>
    <col min="16139" max="16384" width="11.5" style="281"/>
  </cols>
  <sheetData>
    <row r="1" spans="1:10" ht="8.1" customHeight="1">
      <c r="A1" s="2280" t="s">
        <v>635</v>
      </c>
      <c r="B1" s="2280"/>
      <c r="C1" s="2280"/>
      <c r="D1" s="2280"/>
      <c r="E1" s="2280"/>
      <c r="F1" s="2280"/>
      <c r="G1" s="2280"/>
      <c r="H1" s="2280"/>
      <c r="I1" s="2280"/>
      <c r="J1" s="2280"/>
    </row>
    <row r="2" spans="1:10" ht="8.1" customHeight="1">
      <c r="A2" s="2280"/>
      <c r="B2" s="2280"/>
      <c r="C2" s="2280"/>
      <c r="D2" s="2280"/>
      <c r="E2" s="2280"/>
      <c r="F2" s="2280"/>
      <c r="G2" s="2280"/>
      <c r="H2" s="2280"/>
      <c r="I2" s="2280"/>
      <c r="J2" s="2280"/>
    </row>
    <row r="3" spans="1:10" ht="17.25" customHeight="1" thickBot="1">
      <c r="A3" s="2281"/>
      <c r="B3" s="2281"/>
      <c r="C3" s="2281"/>
      <c r="D3" s="2281"/>
      <c r="E3" s="2281"/>
      <c r="F3" s="2281"/>
      <c r="G3" s="2281"/>
      <c r="H3" s="2281"/>
      <c r="I3" s="2281"/>
      <c r="J3" s="2281"/>
    </row>
    <row r="4" spans="1:10" ht="129.94999999999999" customHeight="1" thickBot="1">
      <c r="A4" s="329" t="s">
        <v>294</v>
      </c>
      <c r="B4" s="330" t="s">
        <v>459</v>
      </c>
      <c r="C4" s="330" t="s">
        <v>460</v>
      </c>
      <c r="D4" s="331" t="s">
        <v>461</v>
      </c>
      <c r="E4" s="330" t="s">
        <v>462</v>
      </c>
      <c r="F4" s="813" t="s">
        <v>463</v>
      </c>
      <c r="G4" s="813" t="s">
        <v>464</v>
      </c>
      <c r="H4" s="330" t="s">
        <v>465</v>
      </c>
      <c r="I4" s="330" t="s">
        <v>466</v>
      </c>
      <c r="J4" s="332" t="s">
        <v>467</v>
      </c>
    </row>
    <row r="5" spans="1:10" ht="14.1" customHeight="1" thickBot="1">
      <c r="A5" s="333">
        <v>1</v>
      </c>
      <c r="B5" s="331">
        <v>2</v>
      </c>
      <c r="C5" s="331">
        <v>3</v>
      </c>
      <c r="D5" s="331">
        <v>4</v>
      </c>
      <c r="E5" s="331">
        <v>5</v>
      </c>
      <c r="F5" s="331">
        <v>6</v>
      </c>
      <c r="G5" s="331">
        <v>7</v>
      </c>
      <c r="H5" s="331">
        <v>8</v>
      </c>
      <c r="I5" s="331">
        <v>9</v>
      </c>
      <c r="J5" s="334">
        <v>10</v>
      </c>
    </row>
    <row r="6" spans="1:10" ht="19.5" customHeight="1">
      <c r="A6" s="633">
        <v>1</v>
      </c>
      <c r="B6" s="634" t="s">
        <v>1458</v>
      </c>
      <c r="C6" s="634"/>
      <c r="D6" s="635" t="s">
        <v>706</v>
      </c>
      <c r="E6" s="636">
        <v>3</v>
      </c>
      <c r="F6" s="634">
        <v>25</v>
      </c>
      <c r="G6" s="634">
        <v>2</v>
      </c>
      <c r="H6" s="637">
        <v>6</v>
      </c>
      <c r="I6" s="634"/>
      <c r="J6" s="638">
        <v>0</v>
      </c>
    </row>
    <row r="7" spans="1:10" ht="19.5" customHeight="1">
      <c r="A7" s="639">
        <v>2</v>
      </c>
      <c r="B7" s="640" t="s">
        <v>734</v>
      </c>
      <c r="C7" s="640"/>
      <c r="D7" s="642" t="s">
        <v>706</v>
      </c>
      <c r="E7" s="648">
        <v>3</v>
      </c>
      <c r="F7" s="640">
        <v>28</v>
      </c>
      <c r="G7" s="640">
        <v>2</v>
      </c>
      <c r="H7" s="649">
        <v>6</v>
      </c>
      <c r="I7" s="640"/>
      <c r="J7" s="650"/>
    </row>
    <row r="8" spans="1:10" ht="19.5" customHeight="1">
      <c r="A8" s="639">
        <v>3</v>
      </c>
      <c r="B8" s="640" t="s">
        <v>762</v>
      </c>
      <c r="C8" s="640"/>
      <c r="D8" s="642" t="s">
        <v>706</v>
      </c>
      <c r="E8" s="648">
        <v>3</v>
      </c>
      <c r="F8" s="640">
        <v>28</v>
      </c>
      <c r="G8" s="640">
        <v>2</v>
      </c>
      <c r="H8" s="649">
        <v>6</v>
      </c>
      <c r="I8" s="640"/>
      <c r="J8" s="650"/>
    </row>
    <row r="9" spans="1:10" ht="19.5" customHeight="1">
      <c r="A9" s="639">
        <v>4</v>
      </c>
      <c r="B9" s="640" t="s">
        <v>1459</v>
      </c>
      <c r="C9" s="640"/>
      <c r="D9" s="642" t="s">
        <v>707</v>
      </c>
      <c r="E9" s="648">
        <v>3</v>
      </c>
      <c r="F9" s="640">
        <v>26</v>
      </c>
      <c r="G9" s="640">
        <v>2</v>
      </c>
      <c r="H9" s="649">
        <v>6</v>
      </c>
      <c r="I9" s="640"/>
      <c r="J9" s="650"/>
    </row>
    <row r="10" spans="1:10" ht="19.5" customHeight="1">
      <c r="A10" s="639">
        <v>5</v>
      </c>
      <c r="B10" s="640" t="s">
        <v>759</v>
      </c>
      <c r="C10" s="640"/>
      <c r="D10" s="642" t="s">
        <v>700</v>
      </c>
      <c r="E10" s="648">
        <v>2</v>
      </c>
      <c r="F10" s="640">
        <v>23</v>
      </c>
      <c r="G10" s="640">
        <v>2</v>
      </c>
      <c r="H10" s="649">
        <v>4</v>
      </c>
      <c r="I10" s="640"/>
      <c r="J10" s="650"/>
    </row>
    <row r="11" spans="1:10" ht="19.5" customHeight="1">
      <c r="A11" s="639">
        <v>6</v>
      </c>
      <c r="B11" s="640" t="s">
        <v>1464</v>
      </c>
      <c r="C11" s="640"/>
      <c r="D11" s="642" t="s">
        <v>700</v>
      </c>
      <c r="E11" s="648">
        <v>2</v>
      </c>
      <c r="F11" s="640">
        <v>21</v>
      </c>
      <c r="G11" s="640">
        <v>2</v>
      </c>
      <c r="H11" s="649">
        <v>4</v>
      </c>
      <c r="I11" s="640"/>
      <c r="J11" s="650"/>
    </row>
    <row r="12" spans="1:10" ht="19.5" customHeight="1">
      <c r="A12" s="639">
        <v>7</v>
      </c>
      <c r="B12" s="640" t="s">
        <v>1469</v>
      </c>
      <c r="C12" s="640"/>
      <c r="D12" s="642" t="s">
        <v>700</v>
      </c>
      <c r="E12" s="648">
        <v>2</v>
      </c>
      <c r="F12" s="640">
        <v>22</v>
      </c>
      <c r="G12" s="640">
        <v>2</v>
      </c>
      <c r="H12" s="649">
        <v>4</v>
      </c>
      <c r="I12" s="640"/>
      <c r="J12" s="650"/>
    </row>
    <row r="13" spans="1:10" ht="19.5" customHeight="1">
      <c r="A13" s="639">
        <v>8</v>
      </c>
      <c r="B13" s="640" t="s">
        <v>1474</v>
      </c>
      <c r="C13" s="640"/>
      <c r="D13" s="642" t="s">
        <v>700</v>
      </c>
      <c r="E13" s="648">
        <v>6</v>
      </c>
      <c r="F13" s="640">
        <v>22</v>
      </c>
      <c r="G13" s="640">
        <v>2</v>
      </c>
      <c r="H13" s="649">
        <v>12</v>
      </c>
      <c r="I13" s="640"/>
      <c r="J13" s="650"/>
    </row>
    <row r="14" spans="1:10" ht="19.5" customHeight="1">
      <c r="A14" s="639">
        <v>9</v>
      </c>
      <c r="B14" s="640" t="s">
        <v>739</v>
      </c>
      <c r="C14" s="640"/>
      <c r="D14" s="642" t="s">
        <v>702</v>
      </c>
      <c r="E14" s="648">
        <v>2</v>
      </c>
      <c r="F14" s="640">
        <v>19</v>
      </c>
      <c r="G14" s="640">
        <v>1</v>
      </c>
      <c r="H14" s="649">
        <v>2</v>
      </c>
      <c r="I14" s="640"/>
      <c r="J14" s="650"/>
    </row>
    <row r="15" spans="1:10" ht="19.5" customHeight="1">
      <c r="A15" s="639">
        <v>10</v>
      </c>
      <c r="B15" s="640" t="s">
        <v>756</v>
      </c>
      <c r="C15" s="640"/>
      <c r="D15" s="642" t="s">
        <v>710</v>
      </c>
      <c r="E15" s="648">
        <v>6</v>
      </c>
      <c r="F15" s="640">
        <v>15</v>
      </c>
      <c r="G15" s="640">
        <v>1</v>
      </c>
      <c r="H15" s="649">
        <v>6</v>
      </c>
      <c r="I15" s="640"/>
      <c r="J15" s="650"/>
    </row>
    <row r="16" spans="1:10" ht="19.5" customHeight="1">
      <c r="A16" s="639">
        <v>11</v>
      </c>
      <c r="B16" s="640" t="s">
        <v>764</v>
      </c>
      <c r="C16" s="640"/>
      <c r="D16" s="642" t="s">
        <v>710</v>
      </c>
      <c r="E16" s="648">
        <v>6</v>
      </c>
      <c r="F16" s="640">
        <v>22</v>
      </c>
      <c r="G16" s="640">
        <v>2</v>
      </c>
      <c r="H16" s="649">
        <v>12</v>
      </c>
      <c r="I16" s="640"/>
      <c r="J16" s="650"/>
    </row>
    <row r="17" spans="1:10" ht="19.5" customHeight="1">
      <c r="A17" s="639">
        <v>12</v>
      </c>
      <c r="B17" s="640" t="s">
        <v>750</v>
      </c>
      <c r="C17" s="640"/>
      <c r="D17" s="642" t="s">
        <v>710</v>
      </c>
      <c r="E17" s="648">
        <v>6</v>
      </c>
      <c r="F17" s="640">
        <v>18</v>
      </c>
      <c r="G17" s="640">
        <v>1</v>
      </c>
      <c r="H17" s="649">
        <v>6</v>
      </c>
      <c r="I17" s="640"/>
      <c r="J17" s="650"/>
    </row>
    <row r="18" spans="1:10" ht="19.5" customHeight="1">
      <c r="A18" s="639">
        <v>13</v>
      </c>
      <c r="B18" s="640" t="s">
        <v>730</v>
      </c>
      <c r="C18" s="640"/>
      <c r="D18" s="642" t="s">
        <v>711</v>
      </c>
      <c r="E18" s="648">
        <v>5</v>
      </c>
      <c r="F18" s="640">
        <v>21</v>
      </c>
      <c r="G18" s="640">
        <v>2</v>
      </c>
      <c r="H18" s="649">
        <v>10</v>
      </c>
      <c r="I18" s="640"/>
      <c r="J18" s="650"/>
    </row>
    <row r="19" spans="1:10" ht="19.5" customHeight="1">
      <c r="A19" s="639">
        <v>14</v>
      </c>
      <c r="B19" s="640" t="s">
        <v>736</v>
      </c>
      <c r="C19" s="640"/>
      <c r="D19" s="642" t="s">
        <v>711</v>
      </c>
      <c r="E19" s="648">
        <v>10</v>
      </c>
      <c r="F19" s="640">
        <v>13</v>
      </c>
      <c r="G19" s="640">
        <v>1</v>
      </c>
      <c r="H19" s="649">
        <v>10</v>
      </c>
      <c r="I19" s="640"/>
      <c r="J19" s="650"/>
    </row>
    <row r="20" spans="1:10" ht="19.5" customHeight="1">
      <c r="A20" s="639">
        <v>15</v>
      </c>
      <c r="B20" s="640" t="s">
        <v>1470</v>
      </c>
      <c r="C20" s="640"/>
      <c r="D20" s="642" t="s">
        <v>711</v>
      </c>
      <c r="E20" s="648">
        <v>15</v>
      </c>
      <c r="F20" s="640">
        <v>20</v>
      </c>
      <c r="G20" s="640">
        <v>2</v>
      </c>
      <c r="H20" s="649">
        <v>30</v>
      </c>
      <c r="I20" s="640"/>
      <c r="J20" s="650"/>
    </row>
    <row r="21" spans="1:10" ht="19.5" customHeight="1">
      <c r="A21" s="639"/>
      <c r="B21" s="640"/>
      <c r="C21" s="640"/>
      <c r="D21" s="642"/>
      <c r="E21" s="648"/>
      <c r="F21" s="640"/>
      <c r="G21" s="640"/>
      <c r="H21" s="649"/>
      <c r="I21" s="640"/>
      <c r="J21" s="650"/>
    </row>
    <row r="22" spans="1:10" ht="19.5" customHeight="1">
      <c r="A22" s="639"/>
      <c r="B22" s="640"/>
      <c r="C22" s="640"/>
      <c r="D22" s="642"/>
      <c r="E22" s="648"/>
      <c r="F22" s="640"/>
      <c r="G22" s="640"/>
      <c r="H22" s="649"/>
      <c r="I22" s="640"/>
      <c r="J22" s="650"/>
    </row>
    <row r="23" spans="1:10" ht="19.5" customHeight="1">
      <c r="A23" s="639"/>
      <c r="B23" s="640"/>
      <c r="C23" s="640"/>
      <c r="D23" s="642"/>
      <c r="E23" s="648"/>
      <c r="F23" s="640"/>
      <c r="G23" s="640"/>
      <c r="H23" s="649"/>
      <c r="I23" s="640"/>
      <c r="J23" s="650"/>
    </row>
    <row r="24" spans="1:10" ht="19.5" customHeight="1">
      <c r="A24" s="639"/>
      <c r="B24" s="640"/>
      <c r="C24" s="640"/>
      <c r="D24" s="642"/>
      <c r="E24" s="648"/>
      <c r="F24" s="640"/>
      <c r="G24" s="640"/>
      <c r="H24" s="649"/>
      <c r="I24" s="640"/>
      <c r="J24" s="650"/>
    </row>
    <row r="25" spans="1:10" ht="19.5" customHeight="1">
      <c r="A25" s="639"/>
      <c r="B25" s="640"/>
      <c r="C25" s="640"/>
      <c r="D25" s="642"/>
      <c r="E25" s="648"/>
      <c r="F25" s="640"/>
      <c r="G25" s="640"/>
      <c r="H25" s="649"/>
      <c r="I25" s="640"/>
      <c r="J25" s="650"/>
    </row>
    <row r="26" spans="1:10" ht="19.5" customHeight="1">
      <c r="A26" s="639"/>
      <c r="B26" s="640"/>
      <c r="C26" s="640"/>
      <c r="D26" s="642"/>
      <c r="E26" s="648"/>
      <c r="F26" s="640"/>
      <c r="G26" s="640"/>
      <c r="H26" s="649"/>
      <c r="I26" s="640"/>
      <c r="J26" s="650"/>
    </row>
    <row r="27" spans="1:10" ht="19.5" customHeight="1">
      <c r="A27" s="639"/>
      <c r="B27" s="640"/>
      <c r="C27" s="640"/>
      <c r="D27" s="642"/>
      <c r="E27" s="648"/>
      <c r="F27" s="640"/>
      <c r="G27" s="640"/>
      <c r="H27" s="649"/>
      <c r="I27" s="640"/>
      <c r="J27" s="650"/>
    </row>
    <row r="28" spans="1:10" ht="19.5" customHeight="1">
      <c r="A28" s="639"/>
      <c r="B28" s="640"/>
      <c r="C28" s="640"/>
      <c r="D28" s="642"/>
      <c r="E28" s="648"/>
      <c r="F28" s="640"/>
      <c r="G28" s="640"/>
      <c r="H28" s="649"/>
      <c r="I28" s="640"/>
      <c r="J28" s="650"/>
    </row>
    <row r="29" spans="1:10" ht="19.5" customHeight="1">
      <c r="A29" s="639"/>
      <c r="B29" s="640"/>
      <c r="C29" s="640"/>
      <c r="D29" s="642"/>
      <c r="E29" s="648"/>
      <c r="F29" s="640"/>
      <c r="G29" s="640"/>
      <c r="H29" s="649"/>
      <c r="I29" s="640"/>
      <c r="J29" s="650"/>
    </row>
    <row r="30" spans="1:10" ht="19.5" customHeight="1">
      <c r="A30" s="639"/>
      <c r="B30" s="640"/>
      <c r="C30" s="640"/>
      <c r="D30" s="642"/>
      <c r="E30" s="648"/>
      <c r="F30" s="640"/>
      <c r="G30" s="640"/>
      <c r="H30" s="649"/>
      <c r="I30" s="640"/>
      <c r="J30" s="650"/>
    </row>
    <row r="31" spans="1:10" ht="19.5" customHeight="1">
      <c r="A31" s="639"/>
      <c r="B31" s="640"/>
      <c r="C31" s="641"/>
      <c r="D31" s="642"/>
      <c r="E31" s="643"/>
      <c r="F31" s="641"/>
      <c r="G31" s="641"/>
      <c r="H31" s="644">
        <v>0</v>
      </c>
      <c r="I31" s="641"/>
      <c r="J31" s="645">
        <v>0</v>
      </c>
    </row>
    <row r="32" spans="1:10" ht="19.5" customHeight="1">
      <c r="A32" s="646"/>
      <c r="B32" s="641"/>
      <c r="C32" s="641"/>
      <c r="D32" s="647"/>
      <c r="E32" s="643"/>
      <c r="F32" s="641"/>
      <c r="G32" s="641"/>
      <c r="H32" s="644">
        <v>0</v>
      </c>
      <c r="I32" s="641"/>
      <c r="J32" s="645">
        <v>0</v>
      </c>
    </row>
    <row r="33" spans="1:10" ht="19.5" customHeight="1">
      <c r="A33" s="646"/>
      <c r="B33" s="641"/>
      <c r="C33" s="641"/>
      <c r="D33" s="647"/>
      <c r="E33" s="643"/>
      <c r="F33" s="641"/>
      <c r="G33" s="641"/>
      <c r="H33" s="644">
        <v>0</v>
      </c>
      <c r="I33" s="641"/>
      <c r="J33" s="645">
        <v>0</v>
      </c>
    </row>
    <row r="34" spans="1:10" ht="19.5" customHeight="1">
      <c r="A34" s="639"/>
      <c r="B34" s="640"/>
      <c r="C34" s="641"/>
      <c r="D34" s="647"/>
      <c r="E34" s="643"/>
      <c r="F34" s="641"/>
      <c r="G34" s="641"/>
      <c r="H34" s="644">
        <v>0</v>
      </c>
      <c r="I34" s="641"/>
      <c r="J34" s="645">
        <v>0</v>
      </c>
    </row>
    <row r="35" spans="1:10" ht="19.5" customHeight="1">
      <c r="A35" s="646"/>
      <c r="B35" s="641"/>
      <c r="C35" s="641"/>
      <c r="D35" s="647"/>
      <c r="E35" s="643"/>
      <c r="F35" s="641"/>
      <c r="G35" s="641"/>
      <c r="H35" s="644">
        <v>0</v>
      </c>
      <c r="I35" s="641"/>
      <c r="J35" s="645">
        <v>0</v>
      </c>
    </row>
    <row r="36" spans="1:10" ht="19.5" customHeight="1">
      <c r="A36" s="646"/>
      <c r="B36" s="641"/>
      <c r="C36" s="641"/>
      <c r="D36" s="647"/>
      <c r="E36" s="643"/>
      <c r="F36" s="641"/>
      <c r="G36" s="641"/>
      <c r="H36" s="644">
        <v>0</v>
      </c>
      <c r="I36" s="641"/>
      <c r="J36" s="645">
        <v>0</v>
      </c>
    </row>
    <row r="37" spans="1:10" ht="19.5" customHeight="1">
      <c r="A37" s="646"/>
      <c r="B37" s="641"/>
      <c r="C37" s="641"/>
      <c r="D37" s="647"/>
      <c r="E37" s="643"/>
      <c r="F37" s="641"/>
      <c r="G37" s="641"/>
      <c r="H37" s="644">
        <v>0</v>
      </c>
      <c r="I37" s="641"/>
      <c r="J37" s="645">
        <v>0</v>
      </c>
    </row>
    <row r="38" spans="1:10" ht="19.5" customHeight="1">
      <c r="A38" s="646"/>
      <c r="B38" s="641"/>
      <c r="C38" s="641"/>
      <c r="D38" s="647"/>
      <c r="E38" s="643"/>
      <c r="F38" s="641"/>
      <c r="G38" s="641"/>
      <c r="H38" s="644"/>
      <c r="I38" s="641"/>
      <c r="J38" s="645"/>
    </row>
    <row r="39" spans="1:10" ht="19.5" customHeight="1">
      <c r="A39" s="646"/>
      <c r="B39" s="641"/>
      <c r="C39" s="641"/>
      <c r="D39" s="647"/>
      <c r="E39" s="643"/>
      <c r="F39" s="641"/>
      <c r="G39" s="641"/>
      <c r="H39" s="644"/>
      <c r="I39" s="641"/>
      <c r="J39" s="645"/>
    </row>
    <row r="40" spans="1:10" ht="19.5" customHeight="1">
      <c r="A40" s="646"/>
      <c r="B40" s="641"/>
      <c r="C40" s="641"/>
      <c r="D40" s="647"/>
      <c r="E40" s="643"/>
      <c r="F40" s="641"/>
      <c r="G40" s="641"/>
      <c r="H40" s="644"/>
      <c r="I40" s="641"/>
      <c r="J40" s="645"/>
    </row>
    <row r="41" spans="1:10" ht="19.5" customHeight="1">
      <c r="A41" s="646"/>
      <c r="B41" s="641"/>
      <c r="C41" s="641"/>
      <c r="D41" s="647"/>
      <c r="E41" s="643"/>
      <c r="F41" s="641"/>
      <c r="G41" s="641"/>
      <c r="H41" s="644">
        <v>0</v>
      </c>
      <c r="I41" s="641"/>
      <c r="J41" s="645">
        <v>0</v>
      </c>
    </row>
    <row r="42" spans="1:10" ht="19.5" customHeight="1">
      <c r="A42" s="646"/>
      <c r="B42" s="641"/>
      <c r="C42" s="641"/>
      <c r="D42" s="647"/>
      <c r="E42" s="643"/>
      <c r="F42" s="641"/>
      <c r="G42" s="641"/>
      <c r="H42" s="644">
        <v>0</v>
      </c>
      <c r="I42" s="641"/>
      <c r="J42" s="645">
        <v>0</v>
      </c>
    </row>
    <row r="43" spans="1:10" ht="19.5" customHeight="1">
      <c r="A43" s="646"/>
      <c r="B43" s="641"/>
      <c r="C43" s="641"/>
      <c r="D43" s="647"/>
      <c r="E43" s="643"/>
      <c r="F43" s="641"/>
      <c r="G43" s="641"/>
      <c r="H43" s="644">
        <v>0</v>
      </c>
      <c r="I43" s="641"/>
      <c r="J43" s="645">
        <v>0</v>
      </c>
    </row>
    <row r="44" spans="1:10" ht="19.5" customHeight="1">
      <c r="A44" s="646"/>
      <c r="B44" s="641"/>
      <c r="C44" s="641"/>
      <c r="D44" s="647"/>
      <c r="E44" s="643"/>
      <c r="F44" s="641"/>
      <c r="G44" s="641"/>
      <c r="H44" s="644">
        <v>0</v>
      </c>
      <c r="I44" s="641"/>
      <c r="J44" s="645">
        <v>0</v>
      </c>
    </row>
    <row r="45" spans="1:10" ht="19.5" customHeight="1">
      <c r="A45" s="646"/>
      <c r="B45" s="641"/>
      <c r="C45" s="641"/>
      <c r="D45" s="647"/>
      <c r="E45" s="643"/>
      <c r="F45" s="641"/>
      <c r="G45" s="641"/>
      <c r="H45" s="644">
        <v>0</v>
      </c>
      <c r="I45" s="641"/>
      <c r="J45" s="645">
        <v>0</v>
      </c>
    </row>
    <row r="46" spans="1:10" ht="24.95" customHeight="1" thickBot="1">
      <c r="A46" s="2282" t="s">
        <v>210</v>
      </c>
      <c r="B46" s="2283"/>
      <c r="C46" s="2283"/>
      <c r="D46" s="2284"/>
      <c r="E46" s="610">
        <f>SUM(E6:E45)</f>
        <v>74</v>
      </c>
      <c r="F46" s="610">
        <f t="shared" ref="F46:J46" si="0">SUM(F6:F45)</f>
        <v>323</v>
      </c>
      <c r="G46" s="610">
        <f t="shared" si="0"/>
        <v>26</v>
      </c>
      <c r="H46" s="610">
        <f t="shared" si="0"/>
        <v>124</v>
      </c>
      <c r="I46" s="610">
        <f t="shared" si="0"/>
        <v>0</v>
      </c>
      <c r="J46" s="611">
        <f t="shared" si="0"/>
        <v>0</v>
      </c>
    </row>
  </sheetData>
  <sheetProtection password="B947" sheet="1" objects="1" scenarios="1"/>
  <mergeCells count="2">
    <mergeCell ref="A1:J3"/>
    <mergeCell ref="A46:D46"/>
  </mergeCells>
  <printOptions horizontalCentered="1"/>
  <pageMargins left="0.25" right="0.25" top="0.75" bottom="0.75" header="0.3" footer="0.3"/>
  <pageSetup paperSize="9" orientation="portrait" r:id="rId1"/>
  <headerFooter alignWithMargins="0"/>
  <ignoredErrors>
    <ignoredError sqref="E46:J46" formulaRange="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4"/>
  <dimension ref="A1:O11"/>
  <sheetViews>
    <sheetView showZeros="0" workbookViewId="0">
      <selection activeCell="L10" sqref="L10"/>
    </sheetView>
  </sheetViews>
  <sheetFormatPr defaultColWidth="11.5" defaultRowHeight="12.75"/>
  <cols>
    <col min="1" max="3" width="3.33203125" style="281" customWidth="1"/>
    <col min="4" max="4" width="1.6640625" style="281" customWidth="1"/>
    <col min="5" max="6" width="12.83203125" style="281" customWidth="1"/>
    <col min="7" max="11" width="7.33203125" style="285" customWidth="1"/>
    <col min="12" max="12" width="10.33203125" style="285" customWidth="1"/>
    <col min="13" max="13" width="10.5" style="285" customWidth="1"/>
    <col min="14" max="14" width="7.33203125" style="285" customWidth="1"/>
    <col min="15" max="256" width="11.5" style="281"/>
    <col min="257" max="259" width="3.33203125" style="281" customWidth="1"/>
    <col min="260" max="260" width="1.6640625" style="281" customWidth="1"/>
    <col min="261" max="262" width="12.83203125" style="281" customWidth="1"/>
    <col min="263" max="267" width="7.33203125" style="281" customWidth="1"/>
    <col min="268" max="268" width="10.33203125" style="281" customWidth="1"/>
    <col min="269" max="269" width="10.5" style="281" customWidth="1"/>
    <col min="270" max="270" width="7.33203125" style="281" customWidth="1"/>
    <col min="271" max="512" width="11.5" style="281"/>
    <col min="513" max="515" width="3.33203125" style="281" customWidth="1"/>
    <col min="516" max="516" width="1.6640625" style="281" customWidth="1"/>
    <col min="517" max="518" width="12.83203125" style="281" customWidth="1"/>
    <col min="519" max="523" width="7.33203125" style="281" customWidth="1"/>
    <col min="524" max="524" width="10.33203125" style="281" customWidth="1"/>
    <col min="525" max="525" width="10.5" style="281" customWidth="1"/>
    <col min="526" max="526" width="7.33203125" style="281" customWidth="1"/>
    <col min="527" max="768" width="11.5" style="281"/>
    <col min="769" max="771" width="3.33203125" style="281" customWidth="1"/>
    <col min="772" max="772" width="1.6640625" style="281" customWidth="1"/>
    <col min="773" max="774" width="12.83203125" style="281" customWidth="1"/>
    <col min="775" max="779" width="7.33203125" style="281" customWidth="1"/>
    <col min="780" max="780" width="10.33203125" style="281" customWidth="1"/>
    <col min="781" max="781" width="10.5" style="281" customWidth="1"/>
    <col min="782" max="782" width="7.33203125" style="281" customWidth="1"/>
    <col min="783" max="1024" width="11.5" style="281"/>
    <col min="1025" max="1027" width="3.33203125" style="281" customWidth="1"/>
    <col min="1028" max="1028" width="1.6640625" style="281" customWidth="1"/>
    <col min="1029" max="1030" width="12.83203125" style="281" customWidth="1"/>
    <col min="1031" max="1035" width="7.33203125" style="281" customWidth="1"/>
    <col min="1036" max="1036" width="10.33203125" style="281" customWidth="1"/>
    <col min="1037" max="1037" width="10.5" style="281" customWidth="1"/>
    <col min="1038" max="1038" width="7.33203125" style="281" customWidth="1"/>
    <col min="1039" max="1280" width="11.5" style="281"/>
    <col min="1281" max="1283" width="3.33203125" style="281" customWidth="1"/>
    <col min="1284" max="1284" width="1.6640625" style="281" customWidth="1"/>
    <col min="1285" max="1286" width="12.83203125" style="281" customWidth="1"/>
    <col min="1287" max="1291" width="7.33203125" style="281" customWidth="1"/>
    <col min="1292" max="1292" width="10.33203125" style="281" customWidth="1"/>
    <col min="1293" max="1293" width="10.5" style="281" customWidth="1"/>
    <col min="1294" max="1294" width="7.33203125" style="281" customWidth="1"/>
    <col min="1295" max="1536" width="11.5" style="281"/>
    <col min="1537" max="1539" width="3.33203125" style="281" customWidth="1"/>
    <col min="1540" max="1540" width="1.6640625" style="281" customWidth="1"/>
    <col min="1541" max="1542" width="12.83203125" style="281" customWidth="1"/>
    <col min="1543" max="1547" width="7.33203125" style="281" customWidth="1"/>
    <col min="1548" max="1548" width="10.33203125" style="281" customWidth="1"/>
    <col min="1549" max="1549" width="10.5" style="281" customWidth="1"/>
    <col min="1550" max="1550" width="7.33203125" style="281" customWidth="1"/>
    <col min="1551" max="1792" width="11.5" style="281"/>
    <col min="1793" max="1795" width="3.33203125" style="281" customWidth="1"/>
    <col min="1796" max="1796" width="1.6640625" style="281" customWidth="1"/>
    <col min="1797" max="1798" width="12.83203125" style="281" customWidth="1"/>
    <col min="1799" max="1803" width="7.33203125" style="281" customWidth="1"/>
    <col min="1804" max="1804" width="10.33203125" style="281" customWidth="1"/>
    <col min="1805" max="1805" width="10.5" style="281" customWidth="1"/>
    <col min="1806" max="1806" width="7.33203125" style="281" customWidth="1"/>
    <col min="1807" max="2048" width="11.5" style="281"/>
    <col min="2049" max="2051" width="3.33203125" style="281" customWidth="1"/>
    <col min="2052" max="2052" width="1.6640625" style="281" customWidth="1"/>
    <col min="2053" max="2054" width="12.83203125" style="281" customWidth="1"/>
    <col min="2055" max="2059" width="7.33203125" style="281" customWidth="1"/>
    <col min="2060" max="2060" width="10.33203125" style="281" customWidth="1"/>
    <col min="2061" max="2061" width="10.5" style="281" customWidth="1"/>
    <col min="2062" max="2062" width="7.33203125" style="281" customWidth="1"/>
    <col min="2063" max="2304" width="11.5" style="281"/>
    <col min="2305" max="2307" width="3.33203125" style="281" customWidth="1"/>
    <col min="2308" max="2308" width="1.6640625" style="281" customWidth="1"/>
    <col min="2309" max="2310" width="12.83203125" style="281" customWidth="1"/>
    <col min="2311" max="2315" width="7.33203125" style="281" customWidth="1"/>
    <col min="2316" max="2316" width="10.33203125" style="281" customWidth="1"/>
    <col min="2317" max="2317" width="10.5" style="281" customWidth="1"/>
    <col min="2318" max="2318" width="7.33203125" style="281" customWidth="1"/>
    <col min="2319" max="2560" width="11.5" style="281"/>
    <col min="2561" max="2563" width="3.33203125" style="281" customWidth="1"/>
    <col min="2564" max="2564" width="1.6640625" style="281" customWidth="1"/>
    <col min="2565" max="2566" width="12.83203125" style="281" customWidth="1"/>
    <col min="2567" max="2571" width="7.33203125" style="281" customWidth="1"/>
    <col min="2572" max="2572" width="10.33203125" style="281" customWidth="1"/>
    <col min="2573" max="2573" width="10.5" style="281" customWidth="1"/>
    <col min="2574" max="2574" width="7.33203125" style="281" customWidth="1"/>
    <col min="2575" max="2816" width="11.5" style="281"/>
    <col min="2817" max="2819" width="3.33203125" style="281" customWidth="1"/>
    <col min="2820" max="2820" width="1.6640625" style="281" customWidth="1"/>
    <col min="2821" max="2822" width="12.83203125" style="281" customWidth="1"/>
    <col min="2823" max="2827" width="7.33203125" style="281" customWidth="1"/>
    <col min="2828" max="2828" width="10.33203125" style="281" customWidth="1"/>
    <col min="2829" max="2829" width="10.5" style="281" customWidth="1"/>
    <col min="2830" max="2830" width="7.33203125" style="281" customWidth="1"/>
    <col min="2831" max="3072" width="11.5" style="281"/>
    <col min="3073" max="3075" width="3.33203125" style="281" customWidth="1"/>
    <col min="3076" max="3076" width="1.6640625" style="281" customWidth="1"/>
    <col min="3077" max="3078" width="12.83203125" style="281" customWidth="1"/>
    <col min="3079" max="3083" width="7.33203125" style="281" customWidth="1"/>
    <col min="3084" max="3084" width="10.33203125" style="281" customWidth="1"/>
    <col min="3085" max="3085" width="10.5" style="281" customWidth="1"/>
    <col min="3086" max="3086" width="7.33203125" style="281" customWidth="1"/>
    <col min="3087" max="3328" width="11.5" style="281"/>
    <col min="3329" max="3331" width="3.33203125" style="281" customWidth="1"/>
    <col min="3332" max="3332" width="1.6640625" style="281" customWidth="1"/>
    <col min="3333" max="3334" width="12.83203125" style="281" customWidth="1"/>
    <col min="3335" max="3339" width="7.33203125" style="281" customWidth="1"/>
    <col min="3340" max="3340" width="10.33203125" style="281" customWidth="1"/>
    <col min="3341" max="3341" width="10.5" style="281" customWidth="1"/>
    <col min="3342" max="3342" width="7.33203125" style="281" customWidth="1"/>
    <col min="3343" max="3584" width="11.5" style="281"/>
    <col min="3585" max="3587" width="3.33203125" style="281" customWidth="1"/>
    <col min="3588" max="3588" width="1.6640625" style="281" customWidth="1"/>
    <col min="3589" max="3590" width="12.83203125" style="281" customWidth="1"/>
    <col min="3591" max="3595" width="7.33203125" style="281" customWidth="1"/>
    <col min="3596" max="3596" width="10.33203125" style="281" customWidth="1"/>
    <col min="3597" max="3597" width="10.5" style="281" customWidth="1"/>
    <col min="3598" max="3598" width="7.33203125" style="281" customWidth="1"/>
    <col min="3599" max="3840" width="11.5" style="281"/>
    <col min="3841" max="3843" width="3.33203125" style="281" customWidth="1"/>
    <col min="3844" max="3844" width="1.6640625" style="281" customWidth="1"/>
    <col min="3845" max="3846" width="12.83203125" style="281" customWidth="1"/>
    <col min="3847" max="3851" width="7.33203125" style="281" customWidth="1"/>
    <col min="3852" max="3852" width="10.33203125" style="281" customWidth="1"/>
    <col min="3853" max="3853" width="10.5" style="281" customWidth="1"/>
    <col min="3854" max="3854" width="7.33203125" style="281" customWidth="1"/>
    <col min="3855" max="4096" width="11.5" style="281"/>
    <col min="4097" max="4099" width="3.33203125" style="281" customWidth="1"/>
    <col min="4100" max="4100" width="1.6640625" style="281" customWidth="1"/>
    <col min="4101" max="4102" width="12.83203125" style="281" customWidth="1"/>
    <col min="4103" max="4107" width="7.33203125" style="281" customWidth="1"/>
    <col min="4108" max="4108" width="10.33203125" style="281" customWidth="1"/>
    <col min="4109" max="4109" width="10.5" style="281" customWidth="1"/>
    <col min="4110" max="4110" width="7.33203125" style="281" customWidth="1"/>
    <col min="4111" max="4352" width="11.5" style="281"/>
    <col min="4353" max="4355" width="3.33203125" style="281" customWidth="1"/>
    <col min="4356" max="4356" width="1.6640625" style="281" customWidth="1"/>
    <col min="4357" max="4358" width="12.83203125" style="281" customWidth="1"/>
    <col min="4359" max="4363" width="7.33203125" style="281" customWidth="1"/>
    <col min="4364" max="4364" width="10.33203125" style="281" customWidth="1"/>
    <col min="4365" max="4365" width="10.5" style="281" customWidth="1"/>
    <col min="4366" max="4366" width="7.33203125" style="281" customWidth="1"/>
    <col min="4367" max="4608" width="11.5" style="281"/>
    <col min="4609" max="4611" width="3.33203125" style="281" customWidth="1"/>
    <col min="4612" max="4612" width="1.6640625" style="281" customWidth="1"/>
    <col min="4613" max="4614" width="12.83203125" style="281" customWidth="1"/>
    <col min="4615" max="4619" width="7.33203125" style="281" customWidth="1"/>
    <col min="4620" max="4620" width="10.33203125" style="281" customWidth="1"/>
    <col min="4621" max="4621" width="10.5" style="281" customWidth="1"/>
    <col min="4622" max="4622" width="7.33203125" style="281" customWidth="1"/>
    <col min="4623" max="4864" width="11.5" style="281"/>
    <col min="4865" max="4867" width="3.33203125" style="281" customWidth="1"/>
    <col min="4868" max="4868" width="1.6640625" style="281" customWidth="1"/>
    <col min="4869" max="4870" width="12.83203125" style="281" customWidth="1"/>
    <col min="4871" max="4875" width="7.33203125" style="281" customWidth="1"/>
    <col min="4876" max="4876" width="10.33203125" style="281" customWidth="1"/>
    <col min="4877" max="4877" width="10.5" style="281" customWidth="1"/>
    <col min="4878" max="4878" width="7.33203125" style="281" customWidth="1"/>
    <col min="4879" max="5120" width="11.5" style="281"/>
    <col min="5121" max="5123" width="3.33203125" style="281" customWidth="1"/>
    <col min="5124" max="5124" width="1.6640625" style="281" customWidth="1"/>
    <col min="5125" max="5126" width="12.83203125" style="281" customWidth="1"/>
    <col min="5127" max="5131" width="7.33203125" style="281" customWidth="1"/>
    <col min="5132" max="5132" width="10.33203125" style="281" customWidth="1"/>
    <col min="5133" max="5133" width="10.5" style="281" customWidth="1"/>
    <col min="5134" max="5134" width="7.33203125" style="281" customWidth="1"/>
    <col min="5135" max="5376" width="11.5" style="281"/>
    <col min="5377" max="5379" width="3.33203125" style="281" customWidth="1"/>
    <col min="5380" max="5380" width="1.6640625" style="281" customWidth="1"/>
    <col min="5381" max="5382" width="12.83203125" style="281" customWidth="1"/>
    <col min="5383" max="5387" width="7.33203125" style="281" customWidth="1"/>
    <col min="5388" max="5388" width="10.33203125" style="281" customWidth="1"/>
    <col min="5389" max="5389" width="10.5" style="281" customWidth="1"/>
    <col min="5390" max="5390" width="7.33203125" style="281" customWidth="1"/>
    <col min="5391" max="5632" width="11.5" style="281"/>
    <col min="5633" max="5635" width="3.33203125" style="281" customWidth="1"/>
    <col min="5636" max="5636" width="1.6640625" style="281" customWidth="1"/>
    <col min="5637" max="5638" width="12.83203125" style="281" customWidth="1"/>
    <col min="5639" max="5643" width="7.33203125" style="281" customWidth="1"/>
    <col min="5644" max="5644" width="10.33203125" style="281" customWidth="1"/>
    <col min="5645" max="5645" width="10.5" style="281" customWidth="1"/>
    <col min="5646" max="5646" width="7.33203125" style="281" customWidth="1"/>
    <col min="5647" max="5888" width="11.5" style="281"/>
    <col min="5889" max="5891" width="3.33203125" style="281" customWidth="1"/>
    <col min="5892" max="5892" width="1.6640625" style="281" customWidth="1"/>
    <col min="5893" max="5894" width="12.83203125" style="281" customWidth="1"/>
    <col min="5895" max="5899" width="7.33203125" style="281" customWidth="1"/>
    <col min="5900" max="5900" width="10.33203125" style="281" customWidth="1"/>
    <col min="5901" max="5901" width="10.5" style="281" customWidth="1"/>
    <col min="5902" max="5902" width="7.33203125" style="281" customWidth="1"/>
    <col min="5903" max="6144" width="11.5" style="281"/>
    <col min="6145" max="6147" width="3.33203125" style="281" customWidth="1"/>
    <col min="6148" max="6148" width="1.6640625" style="281" customWidth="1"/>
    <col min="6149" max="6150" width="12.83203125" style="281" customWidth="1"/>
    <col min="6151" max="6155" width="7.33203125" style="281" customWidth="1"/>
    <col min="6156" max="6156" width="10.33203125" style="281" customWidth="1"/>
    <col min="6157" max="6157" width="10.5" style="281" customWidth="1"/>
    <col min="6158" max="6158" width="7.33203125" style="281" customWidth="1"/>
    <col min="6159" max="6400" width="11.5" style="281"/>
    <col min="6401" max="6403" width="3.33203125" style="281" customWidth="1"/>
    <col min="6404" max="6404" width="1.6640625" style="281" customWidth="1"/>
    <col min="6405" max="6406" width="12.83203125" style="281" customWidth="1"/>
    <col min="6407" max="6411" width="7.33203125" style="281" customWidth="1"/>
    <col min="6412" max="6412" width="10.33203125" style="281" customWidth="1"/>
    <col min="6413" max="6413" width="10.5" style="281" customWidth="1"/>
    <col min="6414" max="6414" width="7.33203125" style="281" customWidth="1"/>
    <col min="6415" max="6656" width="11.5" style="281"/>
    <col min="6657" max="6659" width="3.33203125" style="281" customWidth="1"/>
    <col min="6660" max="6660" width="1.6640625" style="281" customWidth="1"/>
    <col min="6661" max="6662" width="12.83203125" style="281" customWidth="1"/>
    <col min="6663" max="6667" width="7.33203125" style="281" customWidth="1"/>
    <col min="6668" max="6668" width="10.33203125" style="281" customWidth="1"/>
    <col min="6669" max="6669" width="10.5" style="281" customWidth="1"/>
    <col min="6670" max="6670" width="7.33203125" style="281" customWidth="1"/>
    <col min="6671" max="6912" width="11.5" style="281"/>
    <col min="6913" max="6915" width="3.33203125" style="281" customWidth="1"/>
    <col min="6916" max="6916" width="1.6640625" style="281" customWidth="1"/>
    <col min="6917" max="6918" width="12.83203125" style="281" customWidth="1"/>
    <col min="6919" max="6923" width="7.33203125" style="281" customWidth="1"/>
    <col min="6924" max="6924" width="10.33203125" style="281" customWidth="1"/>
    <col min="6925" max="6925" width="10.5" style="281" customWidth="1"/>
    <col min="6926" max="6926" width="7.33203125" style="281" customWidth="1"/>
    <col min="6927" max="7168" width="11.5" style="281"/>
    <col min="7169" max="7171" width="3.33203125" style="281" customWidth="1"/>
    <col min="7172" max="7172" width="1.6640625" style="281" customWidth="1"/>
    <col min="7173" max="7174" width="12.83203125" style="281" customWidth="1"/>
    <col min="7175" max="7179" width="7.33203125" style="281" customWidth="1"/>
    <col min="7180" max="7180" width="10.33203125" style="281" customWidth="1"/>
    <col min="7181" max="7181" width="10.5" style="281" customWidth="1"/>
    <col min="7182" max="7182" width="7.33203125" style="281" customWidth="1"/>
    <col min="7183" max="7424" width="11.5" style="281"/>
    <col min="7425" max="7427" width="3.33203125" style="281" customWidth="1"/>
    <col min="7428" max="7428" width="1.6640625" style="281" customWidth="1"/>
    <col min="7429" max="7430" width="12.83203125" style="281" customWidth="1"/>
    <col min="7431" max="7435" width="7.33203125" style="281" customWidth="1"/>
    <col min="7436" max="7436" width="10.33203125" style="281" customWidth="1"/>
    <col min="7437" max="7437" width="10.5" style="281" customWidth="1"/>
    <col min="7438" max="7438" width="7.33203125" style="281" customWidth="1"/>
    <col min="7439" max="7680" width="11.5" style="281"/>
    <col min="7681" max="7683" width="3.33203125" style="281" customWidth="1"/>
    <col min="7684" max="7684" width="1.6640625" style="281" customWidth="1"/>
    <col min="7685" max="7686" width="12.83203125" style="281" customWidth="1"/>
    <col min="7687" max="7691" width="7.33203125" style="281" customWidth="1"/>
    <col min="7692" max="7692" width="10.33203125" style="281" customWidth="1"/>
    <col min="7693" max="7693" width="10.5" style="281" customWidth="1"/>
    <col min="7694" max="7694" width="7.33203125" style="281" customWidth="1"/>
    <col min="7695" max="7936" width="11.5" style="281"/>
    <col min="7937" max="7939" width="3.33203125" style="281" customWidth="1"/>
    <col min="7940" max="7940" width="1.6640625" style="281" customWidth="1"/>
    <col min="7941" max="7942" width="12.83203125" style="281" customWidth="1"/>
    <col min="7943" max="7947" width="7.33203125" style="281" customWidth="1"/>
    <col min="7948" max="7948" width="10.33203125" style="281" customWidth="1"/>
    <col min="7949" max="7949" width="10.5" style="281" customWidth="1"/>
    <col min="7950" max="7950" width="7.33203125" style="281" customWidth="1"/>
    <col min="7951" max="8192" width="11.5" style="281"/>
    <col min="8193" max="8195" width="3.33203125" style="281" customWidth="1"/>
    <col min="8196" max="8196" width="1.6640625" style="281" customWidth="1"/>
    <col min="8197" max="8198" width="12.83203125" style="281" customWidth="1"/>
    <col min="8199" max="8203" width="7.33203125" style="281" customWidth="1"/>
    <col min="8204" max="8204" width="10.33203125" style="281" customWidth="1"/>
    <col min="8205" max="8205" width="10.5" style="281" customWidth="1"/>
    <col min="8206" max="8206" width="7.33203125" style="281" customWidth="1"/>
    <col min="8207" max="8448" width="11.5" style="281"/>
    <col min="8449" max="8451" width="3.33203125" style="281" customWidth="1"/>
    <col min="8452" max="8452" width="1.6640625" style="281" customWidth="1"/>
    <col min="8453" max="8454" width="12.83203125" style="281" customWidth="1"/>
    <col min="8455" max="8459" width="7.33203125" style="281" customWidth="1"/>
    <col min="8460" max="8460" width="10.33203125" style="281" customWidth="1"/>
    <col min="8461" max="8461" width="10.5" style="281" customWidth="1"/>
    <col min="8462" max="8462" width="7.33203125" style="281" customWidth="1"/>
    <col min="8463" max="8704" width="11.5" style="281"/>
    <col min="8705" max="8707" width="3.33203125" style="281" customWidth="1"/>
    <col min="8708" max="8708" width="1.6640625" style="281" customWidth="1"/>
    <col min="8709" max="8710" width="12.83203125" style="281" customWidth="1"/>
    <col min="8711" max="8715" width="7.33203125" style="281" customWidth="1"/>
    <col min="8716" max="8716" width="10.33203125" style="281" customWidth="1"/>
    <col min="8717" max="8717" width="10.5" style="281" customWidth="1"/>
    <col min="8718" max="8718" width="7.33203125" style="281" customWidth="1"/>
    <col min="8719" max="8960" width="11.5" style="281"/>
    <col min="8961" max="8963" width="3.33203125" style="281" customWidth="1"/>
    <col min="8964" max="8964" width="1.6640625" style="281" customWidth="1"/>
    <col min="8965" max="8966" width="12.83203125" style="281" customWidth="1"/>
    <col min="8967" max="8971" width="7.33203125" style="281" customWidth="1"/>
    <col min="8972" max="8972" width="10.33203125" style="281" customWidth="1"/>
    <col min="8973" max="8973" width="10.5" style="281" customWidth="1"/>
    <col min="8974" max="8974" width="7.33203125" style="281" customWidth="1"/>
    <col min="8975" max="9216" width="11.5" style="281"/>
    <col min="9217" max="9219" width="3.33203125" style="281" customWidth="1"/>
    <col min="9220" max="9220" width="1.6640625" style="281" customWidth="1"/>
    <col min="9221" max="9222" width="12.83203125" style="281" customWidth="1"/>
    <col min="9223" max="9227" width="7.33203125" style="281" customWidth="1"/>
    <col min="9228" max="9228" width="10.33203125" style="281" customWidth="1"/>
    <col min="9229" max="9229" width="10.5" style="281" customWidth="1"/>
    <col min="9230" max="9230" width="7.33203125" style="281" customWidth="1"/>
    <col min="9231" max="9472" width="11.5" style="281"/>
    <col min="9473" max="9475" width="3.33203125" style="281" customWidth="1"/>
    <col min="9476" max="9476" width="1.6640625" style="281" customWidth="1"/>
    <col min="9477" max="9478" width="12.83203125" style="281" customWidth="1"/>
    <col min="9479" max="9483" width="7.33203125" style="281" customWidth="1"/>
    <col min="9484" max="9484" width="10.33203125" style="281" customWidth="1"/>
    <col min="9485" max="9485" width="10.5" style="281" customWidth="1"/>
    <col min="9486" max="9486" width="7.33203125" style="281" customWidth="1"/>
    <col min="9487" max="9728" width="11.5" style="281"/>
    <col min="9729" max="9731" width="3.33203125" style="281" customWidth="1"/>
    <col min="9732" max="9732" width="1.6640625" style="281" customWidth="1"/>
    <col min="9733" max="9734" width="12.83203125" style="281" customWidth="1"/>
    <col min="9735" max="9739" width="7.33203125" style="281" customWidth="1"/>
    <col min="9740" max="9740" width="10.33203125" style="281" customWidth="1"/>
    <col min="9741" max="9741" width="10.5" style="281" customWidth="1"/>
    <col min="9742" max="9742" width="7.33203125" style="281" customWidth="1"/>
    <col min="9743" max="9984" width="11.5" style="281"/>
    <col min="9985" max="9987" width="3.33203125" style="281" customWidth="1"/>
    <col min="9988" max="9988" width="1.6640625" style="281" customWidth="1"/>
    <col min="9989" max="9990" width="12.83203125" style="281" customWidth="1"/>
    <col min="9991" max="9995" width="7.33203125" style="281" customWidth="1"/>
    <col min="9996" max="9996" width="10.33203125" style="281" customWidth="1"/>
    <col min="9997" max="9997" width="10.5" style="281" customWidth="1"/>
    <col min="9998" max="9998" width="7.33203125" style="281" customWidth="1"/>
    <col min="9999" max="10240" width="11.5" style="281"/>
    <col min="10241" max="10243" width="3.33203125" style="281" customWidth="1"/>
    <col min="10244" max="10244" width="1.6640625" style="281" customWidth="1"/>
    <col min="10245" max="10246" width="12.83203125" style="281" customWidth="1"/>
    <col min="10247" max="10251" width="7.33203125" style="281" customWidth="1"/>
    <col min="10252" max="10252" width="10.33203125" style="281" customWidth="1"/>
    <col min="10253" max="10253" width="10.5" style="281" customWidth="1"/>
    <col min="10254" max="10254" width="7.33203125" style="281" customWidth="1"/>
    <col min="10255" max="10496" width="11.5" style="281"/>
    <col min="10497" max="10499" width="3.33203125" style="281" customWidth="1"/>
    <col min="10500" max="10500" width="1.6640625" style="281" customWidth="1"/>
    <col min="10501" max="10502" width="12.83203125" style="281" customWidth="1"/>
    <col min="10503" max="10507" width="7.33203125" style="281" customWidth="1"/>
    <col min="10508" max="10508" width="10.33203125" style="281" customWidth="1"/>
    <col min="10509" max="10509" width="10.5" style="281" customWidth="1"/>
    <col min="10510" max="10510" width="7.33203125" style="281" customWidth="1"/>
    <col min="10511" max="10752" width="11.5" style="281"/>
    <col min="10753" max="10755" width="3.33203125" style="281" customWidth="1"/>
    <col min="10756" max="10756" width="1.6640625" style="281" customWidth="1"/>
    <col min="10757" max="10758" width="12.83203125" style="281" customWidth="1"/>
    <col min="10759" max="10763" width="7.33203125" style="281" customWidth="1"/>
    <col min="10764" max="10764" width="10.33203125" style="281" customWidth="1"/>
    <col min="10765" max="10765" width="10.5" style="281" customWidth="1"/>
    <col min="10766" max="10766" width="7.33203125" style="281" customWidth="1"/>
    <col min="10767" max="11008" width="11.5" style="281"/>
    <col min="11009" max="11011" width="3.33203125" style="281" customWidth="1"/>
    <col min="11012" max="11012" width="1.6640625" style="281" customWidth="1"/>
    <col min="11013" max="11014" width="12.83203125" style="281" customWidth="1"/>
    <col min="11015" max="11019" width="7.33203125" style="281" customWidth="1"/>
    <col min="11020" max="11020" width="10.33203125" style="281" customWidth="1"/>
    <col min="11021" max="11021" width="10.5" style="281" customWidth="1"/>
    <col min="11022" max="11022" width="7.33203125" style="281" customWidth="1"/>
    <col min="11023" max="11264" width="11.5" style="281"/>
    <col min="11265" max="11267" width="3.33203125" style="281" customWidth="1"/>
    <col min="11268" max="11268" width="1.6640625" style="281" customWidth="1"/>
    <col min="11269" max="11270" width="12.83203125" style="281" customWidth="1"/>
    <col min="11271" max="11275" width="7.33203125" style="281" customWidth="1"/>
    <col min="11276" max="11276" width="10.33203125" style="281" customWidth="1"/>
    <col min="11277" max="11277" width="10.5" style="281" customWidth="1"/>
    <col min="11278" max="11278" width="7.33203125" style="281" customWidth="1"/>
    <col min="11279" max="11520" width="11.5" style="281"/>
    <col min="11521" max="11523" width="3.33203125" style="281" customWidth="1"/>
    <col min="11524" max="11524" width="1.6640625" style="281" customWidth="1"/>
    <col min="11525" max="11526" width="12.83203125" style="281" customWidth="1"/>
    <col min="11527" max="11531" width="7.33203125" style="281" customWidth="1"/>
    <col min="11532" max="11532" width="10.33203125" style="281" customWidth="1"/>
    <col min="11533" max="11533" width="10.5" style="281" customWidth="1"/>
    <col min="11534" max="11534" width="7.33203125" style="281" customWidth="1"/>
    <col min="11535" max="11776" width="11.5" style="281"/>
    <col min="11777" max="11779" width="3.33203125" style="281" customWidth="1"/>
    <col min="11780" max="11780" width="1.6640625" style="281" customWidth="1"/>
    <col min="11781" max="11782" width="12.83203125" style="281" customWidth="1"/>
    <col min="11783" max="11787" width="7.33203125" style="281" customWidth="1"/>
    <col min="11788" max="11788" width="10.33203125" style="281" customWidth="1"/>
    <col min="11789" max="11789" width="10.5" style="281" customWidth="1"/>
    <col min="11790" max="11790" width="7.33203125" style="281" customWidth="1"/>
    <col min="11791" max="12032" width="11.5" style="281"/>
    <col min="12033" max="12035" width="3.33203125" style="281" customWidth="1"/>
    <col min="12036" max="12036" width="1.6640625" style="281" customWidth="1"/>
    <col min="12037" max="12038" width="12.83203125" style="281" customWidth="1"/>
    <col min="12039" max="12043" width="7.33203125" style="281" customWidth="1"/>
    <col min="12044" max="12044" width="10.33203125" style="281" customWidth="1"/>
    <col min="12045" max="12045" width="10.5" style="281" customWidth="1"/>
    <col min="12046" max="12046" width="7.33203125" style="281" customWidth="1"/>
    <col min="12047" max="12288" width="11.5" style="281"/>
    <col min="12289" max="12291" width="3.33203125" style="281" customWidth="1"/>
    <col min="12292" max="12292" width="1.6640625" style="281" customWidth="1"/>
    <col min="12293" max="12294" width="12.83203125" style="281" customWidth="1"/>
    <col min="12295" max="12299" width="7.33203125" style="281" customWidth="1"/>
    <col min="12300" max="12300" width="10.33203125" style="281" customWidth="1"/>
    <col min="12301" max="12301" width="10.5" style="281" customWidth="1"/>
    <col min="12302" max="12302" width="7.33203125" style="281" customWidth="1"/>
    <col min="12303" max="12544" width="11.5" style="281"/>
    <col min="12545" max="12547" width="3.33203125" style="281" customWidth="1"/>
    <col min="12548" max="12548" width="1.6640625" style="281" customWidth="1"/>
    <col min="12549" max="12550" width="12.83203125" style="281" customWidth="1"/>
    <col min="12551" max="12555" width="7.33203125" style="281" customWidth="1"/>
    <col min="12556" max="12556" width="10.33203125" style="281" customWidth="1"/>
    <col min="12557" max="12557" width="10.5" style="281" customWidth="1"/>
    <col min="12558" max="12558" width="7.33203125" style="281" customWidth="1"/>
    <col min="12559" max="12800" width="11.5" style="281"/>
    <col min="12801" max="12803" width="3.33203125" style="281" customWidth="1"/>
    <col min="12804" max="12804" width="1.6640625" style="281" customWidth="1"/>
    <col min="12805" max="12806" width="12.83203125" style="281" customWidth="1"/>
    <col min="12807" max="12811" width="7.33203125" style="281" customWidth="1"/>
    <col min="12812" max="12812" width="10.33203125" style="281" customWidth="1"/>
    <col min="12813" max="12813" width="10.5" style="281" customWidth="1"/>
    <col min="12814" max="12814" width="7.33203125" style="281" customWidth="1"/>
    <col min="12815" max="13056" width="11.5" style="281"/>
    <col min="13057" max="13059" width="3.33203125" style="281" customWidth="1"/>
    <col min="13060" max="13060" width="1.6640625" style="281" customWidth="1"/>
    <col min="13061" max="13062" width="12.83203125" style="281" customWidth="1"/>
    <col min="13063" max="13067" width="7.33203125" style="281" customWidth="1"/>
    <col min="13068" max="13068" width="10.33203125" style="281" customWidth="1"/>
    <col min="13069" max="13069" width="10.5" style="281" customWidth="1"/>
    <col min="13070" max="13070" width="7.33203125" style="281" customWidth="1"/>
    <col min="13071" max="13312" width="11.5" style="281"/>
    <col min="13313" max="13315" width="3.33203125" style="281" customWidth="1"/>
    <col min="13316" max="13316" width="1.6640625" style="281" customWidth="1"/>
    <col min="13317" max="13318" width="12.83203125" style="281" customWidth="1"/>
    <col min="13319" max="13323" width="7.33203125" style="281" customWidth="1"/>
    <col min="13324" max="13324" width="10.33203125" style="281" customWidth="1"/>
    <col min="13325" max="13325" width="10.5" style="281" customWidth="1"/>
    <col min="13326" max="13326" width="7.33203125" style="281" customWidth="1"/>
    <col min="13327" max="13568" width="11.5" style="281"/>
    <col min="13569" max="13571" width="3.33203125" style="281" customWidth="1"/>
    <col min="13572" max="13572" width="1.6640625" style="281" customWidth="1"/>
    <col min="13573" max="13574" width="12.83203125" style="281" customWidth="1"/>
    <col min="13575" max="13579" width="7.33203125" style="281" customWidth="1"/>
    <col min="13580" max="13580" width="10.33203125" style="281" customWidth="1"/>
    <col min="13581" max="13581" width="10.5" style="281" customWidth="1"/>
    <col min="13582" max="13582" width="7.33203125" style="281" customWidth="1"/>
    <col min="13583" max="13824" width="11.5" style="281"/>
    <col min="13825" max="13827" width="3.33203125" style="281" customWidth="1"/>
    <col min="13828" max="13828" width="1.6640625" style="281" customWidth="1"/>
    <col min="13829" max="13830" width="12.83203125" style="281" customWidth="1"/>
    <col min="13831" max="13835" width="7.33203125" style="281" customWidth="1"/>
    <col min="13836" max="13836" width="10.33203125" style="281" customWidth="1"/>
    <col min="13837" max="13837" width="10.5" style="281" customWidth="1"/>
    <col min="13838" max="13838" width="7.33203125" style="281" customWidth="1"/>
    <col min="13839" max="14080" width="11.5" style="281"/>
    <col min="14081" max="14083" width="3.33203125" style="281" customWidth="1"/>
    <col min="14084" max="14084" width="1.6640625" style="281" customWidth="1"/>
    <col min="14085" max="14086" width="12.83203125" style="281" customWidth="1"/>
    <col min="14087" max="14091" width="7.33203125" style="281" customWidth="1"/>
    <col min="14092" max="14092" width="10.33203125" style="281" customWidth="1"/>
    <col min="14093" max="14093" width="10.5" style="281" customWidth="1"/>
    <col min="14094" max="14094" width="7.33203125" style="281" customWidth="1"/>
    <col min="14095" max="14336" width="11.5" style="281"/>
    <col min="14337" max="14339" width="3.33203125" style="281" customWidth="1"/>
    <col min="14340" max="14340" width="1.6640625" style="281" customWidth="1"/>
    <col min="14341" max="14342" width="12.83203125" style="281" customWidth="1"/>
    <col min="14343" max="14347" width="7.33203125" style="281" customWidth="1"/>
    <col min="14348" max="14348" width="10.33203125" style="281" customWidth="1"/>
    <col min="14349" max="14349" width="10.5" style="281" customWidth="1"/>
    <col min="14350" max="14350" width="7.33203125" style="281" customWidth="1"/>
    <col min="14351" max="14592" width="11.5" style="281"/>
    <col min="14593" max="14595" width="3.33203125" style="281" customWidth="1"/>
    <col min="14596" max="14596" width="1.6640625" style="281" customWidth="1"/>
    <col min="14597" max="14598" width="12.83203125" style="281" customWidth="1"/>
    <col min="14599" max="14603" width="7.33203125" style="281" customWidth="1"/>
    <col min="14604" max="14604" width="10.33203125" style="281" customWidth="1"/>
    <col min="14605" max="14605" width="10.5" style="281" customWidth="1"/>
    <col min="14606" max="14606" width="7.33203125" style="281" customWidth="1"/>
    <col min="14607" max="14848" width="11.5" style="281"/>
    <col min="14849" max="14851" width="3.33203125" style="281" customWidth="1"/>
    <col min="14852" max="14852" width="1.6640625" style="281" customWidth="1"/>
    <col min="14853" max="14854" width="12.83203125" style="281" customWidth="1"/>
    <col min="14855" max="14859" width="7.33203125" style="281" customWidth="1"/>
    <col min="14860" max="14860" width="10.33203125" style="281" customWidth="1"/>
    <col min="14861" max="14861" width="10.5" style="281" customWidth="1"/>
    <col min="14862" max="14862" width="7.33203125" style="281" customWidth="1"/>
    <col min="14863" max="15104" width="11.5" style="281"/>
    <col min="15105" max="15107" width="3.33203125" style="281" customWidth="1"/>
    <col min="15108" max="15108" width="1.6640625" style="281" customWidth="1"/>
    <col min="15109" max="15110" width="12.83203125" style="281" customWidth="1"/>
    <col min="15111" max="15115" width="7.33203125" style="281" customWidth="1"/>
    <col min="15116" max="15116" width="10.33203125" style="281" customWidth="1"/>
    <col min="15117" max="15117" width="10.5" style="281" customWidth="1"/>
    <col min="15118" max="15118" width="7.33203125" style="281" customWidth="1"/>
    <col min="15119" max="15360" width="11.5" style="281"/>
    <col min="15361" max="15363" width="3.33203125" style="281" customWidth="1"/>
    <col min="15364" max="15364" width="1.6640625" style="281" customWidth="1"/>
    <col min="15365" max="15366" width="12.83203125" style="281" customWidth="1"/>
    <col min="15367" max="15371" width="7.33203125" style="281" customWidth="1"/>
    <col min="15372" max="15372" width="10.33203125" style="281" customWidth="1"/>
    <col min="15373" max="15373" width="10.5" style="281" customWidth="1"/>
    <col min="15374" max="15374" width="7.33203125" style="281" customWidth="1"/>
    <col min="15375" max="15616" width="11.5" style="281"/>
    <col min="15617" max="15619" width="3.33203125" style="281" customWidth="1"/>
    <col min="15620" max="15620" width="1.6640625" style="281" customWidth="1"/>
    <col min="15621" max="15622" width="12.83203125" style="281" customWidth="1"/>
    <col min="15623" max="15627" width="7.33203125" style="281" customWidth="1"/>
    <col min="15628" max="15628" width="10.33203125" style="281" customWidth="1"/>
    <col min="15629" max="15629" width="10.5" style="281" customWidth="1"/>
    <col min="15630" max="15630" width="7.33203125" style="281" customWidth="1"/>
    <col min="15631" max="15872" width="11.5" style="281"/>
    <col min="15873" max="15875" width="3.33203125" style="281" customWidth="1"/>
    <col min="15876" max="15876" width="1.6640625" style="281" customWidth="1"/>
    <col min="15877" max="15878" width="12.83203125" style="281" customWidth="1"/>
    <col min="15879" max="15883" width="7.33203125" style="281" customWidth="1"/>
    <col min="15884" max="15884" width="10.33203125" style="281" customWidth="1"/>
    <col min="15885" max="15885" width="10.5" style="281" customWidth="1"/>
    <col min="15886" max="15886" width="7.33203125" style="281" customWidth="1"/>
    <col min="15887" max="16128" width="11.5" style="281"/>
    <col min="16129" max="16131" width="3.33203125" style="281" customWidth="1"/>
    <col min="16132" max="16132" width="1.6640625" style="281" customWidth="1"/>
    <col min="16133" max="16134" width="12.83203125" style="281" customWidth="1"/>
    <col min="16135" max="16139" width="7.33203125" style="281" customWidth="1"/>
    <col min="16140" max="16140" width="10.33203125" style="281" customWidth="1"/>
    <col min="16141" max="16141" width="10.5" style="281" customWidth="1"/>
    <col min="16142" max="16142" width="7.33203125" style="281" customWidth="1"/>
    <col min="16143" max="16384" width="11.5" style="281"/>
  </cols>
  <sheetData>
    <row r="1" spans="1:15" s="283" customFormat="1" ht="39.950000000000003" customHeight="1" thickBot="1">
      <c r="A1" s="2285" t="s">
        <v>634</v>
      </c>
      <c r="B1" s="2285"/>
      <c r="C1" s="2285"/>
      <c r="D1" s="2285"/>
      <c r="E1" s="2285"/>
      <c r="F1" s="2285"/>
      <c r="G1" s="2285"/>
      <c r="H1" s="2285"/>
      <c r="I1" s="2285"/>
      <c r="J1" s="2285"/>
      <c r="K1" s="2285"/>
      <c r="L1" s="2285"/>
      <c r="M1" s="2285"/>
      <c r="N1" s="2285"/>
    </row>
    <row r="2" spans="1:15" ht="60" customHeight="1" thickBot="1">
      <c r="A2" s="323"/>
      <c r="B2" s="324"/>
      <c r="C2" s="324"/>
      <c r="D2" s="325"/>
      <c r="E2" s="2286" t="s">
        <v>443</v>
      </c>
      <c r="F2" s="2287"/>
      <c r="G2" s="2292" t="s">
        <v>442</v>
      </c>
      <c r="H2" s="2293"/>
      <c r="I2" s="2293"/>
      <c r="J2" s="2293"/>
      <c r="K2" s="2293"/>
      <c r="L2" s="2293"/>
      <c r="M2" s="2293"/>
      <c r="N2" s="2294"/>
    </row>
    <row r="3" spans="1:15" ht="180" customHeight="1">
      <c r="A3" s="326"/>
      <c r="B3" s="327"/>
      <c r="C3" s="327"/>
      <c r="D3" s="328"/>
      <c r="E3" s="2288"/>
      <c r="F3" s="2289"/>
      <c r="G3" s="2295" t="s">
        <v>444</v>
      </c>
      <c r="H3" s="2297" t="s">
        <v>445</v>
      </c>
      <c r="I3" s="2297" t="s">
        <v>446</v>
      </c>
      <c r="J3" s="2299" t="s">
        <v>447</v>
      </c>
      <c r="K3" s="2299" t="s">
        <v>448</v>
      </c>
      <c r="L3" s="2299" t="s">
        <v>449</v>
      </c>
      <c r="M3" s="2300" t="s">
        <v>450</v>
      </c>
      <c r="N3" s="2302" t="s">
        <v>451</v>
      </c>
    </row>
    <row r="4" spans="1:15" ht="39.950000000000003" customHeight="1" thickBot="1">
      <c r="A4" s="326"/>
      <c r="B4" s="327"/>
      <c r="C4" s="327"/>
      <c r="D4" s="328"/>
      <c r="E4" s="2290"/>
      <c r="F4" s="2291"/>
      <c r="G4" s="2296"/>
      <c r="H4" s="2298"/>
      <c r="I4" s="2298"/>
      <c r="J4" s="2298"/>
      <c r="K4" s="2298"/>
      <c r="L4" s="2298"/>
      <c r="M4" s="2301"/>
      <c r="N4" s="2303"/>
    </row>
    <row r="5" spans="1:15" ht="55.5" customHeight="1">
      <c r="A5" s="2304" t="s">
        <v>452</v>
      </c>
      <c r="B5" s="2305"/>
      <c r="C5" s="2305"/>
      <c r="D5" s="2306"/>
      <c r="E5" s="2286" t="s">
        <v>620</v>
      </c>
      <c r="F5" s="2287"/>
      <c r="G5" s="612"/>
      <c r="H5" s="613"/>
      <c r="I5" s="613"/>
      <c r="J5" s="613"/>
      <c r="K5" s="613"/>
      <c r="L5" s="614"/>
      <c r="M5" s="614"/>
      <c r="N5" s="621">
        <f>SUM(G5:M5)</f>
        <v>0</v>
      </c>
    </row>
    <row r="6" spans="1:15" ht="60" customHeight="1">
      <c r="A6" s="2307"/>
      <c r="B6" s="2308"/>
      <c r="C6" s="2308"/>
      <c r="D6" s="2309"/>
      <c r="E6" s="2313" t="s">
        <v>453</v>
      </c>
      <c r="F6" s="2314"/>
      <c r="G6" s="615"/>
      <c r="H6" s="616"/>
      <c r="I6" s="616"/>
      <c r="J6" s="616"/>
      <c r="K6" s="616"/>
      <c r="L6" s="617">
        <v>50</v>
      </c>
      <c r="M6" s="617"/>
      <c r="N6" s="622">
        <f t="shared" ref="N6:N10" si="0">SUM(G6:M6)</f>
        <v>50</v>
      </c>
    </row>
    <row r="7" spans="1:15" ht="54.75" customHeight="1">
      <c r="A7" s="2307"/>
      <c r="B7" s="2308"/>
      <c r="C7" s="2308"/>
      <c r="D7" s="2309"/>
      <c r="E7" s="2315" t="s">
        <v>454</v>
      </c>
      <c r="F7" s="2316"/>
      <c r="G7" s="618"/>
      <c r="H7" s="619"/>
      <c r="I7" s="619"/>
      <c r="J7" s="619"/>
      <c r="K7" s="619">
        <v>12</v>
      </c>
      <c r="L7" s="620"/>
      <c r="M7" s="620"/>
      <c r="N7" s="622">
        <f t="shared" si="0"/>
        <v>12</v>
      </c>
    </row>
    <row r="8" spans="1:15" ht="55.5" customHeight="1">
      <c r="A8" s="2307"/>
      <c r="B8" s="2308"/>
      <c r="C8" s="2308"/>
      <c r="D8" s="2309"/>
      <c r="E8" s="2313" t="s">
        <v>455</v>
      </c>
      <c r="F8" s="2314"/>
      <c r="G8" s="615">
        <v>201</v>
      </c>
      <c r="H8" s="616">
        <v>152</v>
      </c>
      <c r="I8" s="616">
        <v>84</v>
      </c>
      <c r="J8" s="616">
        <v>356</v>
      </c>
      <c r="K8" s="616">
        <v>297</v>
      </c>
      <c r="L8" s="617">
        <v>74</v>
      </c>
      <c r="M8" s="617"/>
      <c r="N8" s="622">
        <f t="shared" si="0"/>
        <v>1164</v>
      </c>
      <c r="O8" s="284"/>
    </row>
    <row r="9" spans="1:15" ht="53.25" customHeight="1">
      <c r="A9" s="2307"/>
      <c r="B9" s="2308"/>
      <c r="C9" s="2308"/>
      <c r="D9" s="2309"/>
      <c r="E9" s="2313" t="s">
        <v>456</v>
      </c>
      <c r="F9" s="2314"/>
      <c r="G9" s="618"/>
      <c r="H9" s="619"/>
      <c r="I9" s="619"/>
      <c r="J9" s="619">
        <v>36</v>
      </c>
      <c r="K9" s="619">
        <v>4</v>
      </c>
      <c r="L9" s="620"/>
      <c r="M9" s="620"/>
      <c r="N9" s="622">
        <f t="shared" si="0"/>
        <v>40</v>
      </c>
    </row>
    <row r="10" spans="1:15" ht="54.75" customHeight="1" thickBot="1">
      <c r="A10" s="2307"/>
      <c r="B10" s="2308"/>
      <c r="C10" s="2308"/>
      <c r="D10" s="2309"/>
      <c r="E10" s="2317" t="s">
        <v>457</v>
      </c>
      <c r="F10" s="2318"/>
      <c r="G10" s="615"/>
      <c r="H10" s="616"/>
      <c r="I10" s="616"/>
      <c r="J10" s="616">
        <v>14</v>
      </c>
      <c r="K10" s="616"/>
      <c r="L10" s="617"/>
      <c r="M10" s="617"/>
      <c r="N10" s="623">
        <f t="shared" si="0"/>
        <v>14</v>
      </c>
    </row>
    <row r="11" spans="1:15" ht="52.5" customHeight="1" thickBot="1">
      <c r="A11" s="2310"/>
      <c r="B11" s="2311"/>
      <c r="C11" s="2311"/>
      <c r="D11" s="2312"/>
      <c r="E11" s="2319" t="s">
        <v>458</v>
      </c>
      <c r="F11" s="2320"/>
      <c r="G11" s="625">
        <f>SUM(G5:G10)</f>
        <v>201</v>
      </c>
      <c r="H11" s="626">
        <f t="shared" ref="H11:N11" si="1">SUM(H5:H10)</f>
        <v>152</v>
      </c>
      <c r="I11" s="626">
        <f t="shared" si="1"/>
        <v>84</v>
      </c>
      <c r="J11" s="626">
        <f t="shared" si="1"/>
        <v>406</v>
      </c>
      <c r="K11" s="626">
        <f t="shared" si="1"/>
        <v>313</v>
      </c>
      <c r="L11" s="626">
        <f t="shared" si="1"/>
        <v>124</v>
      </c>
      <c r="M11" s="627">
        <f t="shared" si="1"/>
        <v>0</v>
      </c>
      <c r="N11" s="624">
        <f t="shared" si="1"/>
        <v>1280</v>
      </c>
    </row>
  </sheetData>
  <mergeCells count="19">
    <mergeCell ref="A5:D11"/>
    <mergeCell ref="E5:F5"/>
    <mergeCell ref="E6:F6"/>
    <mergeCell ref="E7:F7"/>
    <mergeCell ref="E8:F8"/>
    <mergeCell ref="E9:F9"/>
    <mergeCell ref="E10:F10"/>
    <mergeCell ref="E11:F11"/>
    <mergeCell ref="A1:N1"/>
    <mergeCell ref="E2:F4"/>
    <mergeCell ref="G2:N2"/>
    <mergeCell ref="G3:G4"/>
    <mergeCell ref="H3:H4"/>
    <mergeCell ref="I3:I4"/>
    <mergeCell ref="J3:J4"/>
    <mergeCell ref="K3:K4"/>
    <mergeCell ref="L3:L4"/>
    <mergeCell ref="M3:M4"/>
    <mergeCell ref="N3:N4"/>
  </mergeCells>
  <printOptions horizontalCentered="1"/>
  <pageMargins left="0.25" right="0.25" top="0.75" bottom="0.75" header="0.3" footer="0.3"/>
  <pageSetup paperSize="9" scale="97" orientation="portrait" r:id="rId1"/>
  <headerFooter alignWithMargins="0"/>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5"/>
  <dimension ref="A1:H41"/>
  <sheetViews>
    <sheetView zoomScaleNormal="100" workbookViewId="0">
      <selection activeCell="K24" sqref="K24"/>
    </sheetView>
  </sheetViews>
  <sheetFormatPr defaultRowHeight="12.75"/>
  <cols>
    <col min="1" max="1" width="4.6640625" customWidth="1"/>
    <col min="2" max="2" width="15" customWidth="1"/>
    <col min="3" max="3" width="19" customWidth="1"/>
    <col min="4" max="4" width="17.1640625" customWidth="1"/>
    <col min="5" max="5" width="19.5" customWidth="1"/>
    <col min="6" max="6" width="20" customWidth="1"/>
    <col min="7" max="7" width="20.6640625" customWidth="1"/>
    <col min="8" max="8" width="13.83203125" customWidth="1"/>
  </cols>
  <sheetData>
    <row r="1" spans="1:8" ht="16.5" thickBot="1">
      <c r="A1" s="2332" t="s">
        <v>630</v>
      </c>
      <c r="B1" s="2332"/>
      <c r="C1" s="2332"/>
      <c r="D1" s="2332"/>
      <c r="E1" s="2332"/>
      <c r="F1" s="2332"/>
      <c r="G1" s="2332"/>
      <c r="H1" s="2332"/>
    </row>
    <row r="2" spans="1:8" ht="39" thickBot="1">
      <c r="A2" s="2333"/>
      <c r="B2" s="2334"/>
      <c r="C2" s="711" t="s">
        <v>441</v>
      </c>
      <c r="D2" s="712" t="s">
        <v>345</v>
      </c>
      <c r="E2" s="822" t="s">
        <v>346</v>
      </c>
      <c r="F2" s="825" t="s">
        <v>287</v>
      </c>
      <c r="G2" s="825" t="s">
        <v>251</v>
      </c>
      <c r="H2" s="808"/>
    </row>
    <row r="3" spans="1:8">
      <c r="A3" s="2335" t="s">
        <v>347</v>
      </c>
      <c r="B3" s="2336"/>
      <c r="C3" s="826">
        <v>78</v>
      </c>
      <c r="D3" s="827">
        <v>9</v>
      </c>
      <c r="E3" s="828">
        <v>12</v>
      </c>
      <c r="F3" s="823">
        <f>SUM(C3:E3)</f>
        <v>99</v>
      </c>
      <c r="G3" s="824">
        <f>F3/$F$8*100</f>
        <v>98.019801980197997</v>
      </c>
      <c r="H3" s="809"/>
    </row>
    <row r="4" spans="1:8">
      <c r="A4" s="2337" t="s">
        <v>348</v>
      </c>
      <c r="B4" s="2338"/>
      <c r="C4" s="826">
        <v>1</v>
      </c>
      <c r="D4" s="827"/>
      <c r="E4" s="828"/>
      <c r="F4" s="713">
        <f t="shared" ref="F4:F8" si="0">SUM(C4:E4)</f>
        <v>1</v>
      </c>
      <c r="G4" s="824">
        <f t="shared" ref="G4:G7" si="1">F4/$F$8*100</f>
        <v>0.99009900990098998</v>
      </c>
      <c r="H4" s="809"/>
    </row>
    <row r="5" spans="1:8">
      <c r="A5" s="2337" t="s">
        <v>349</v>
      </c>
      <c r="B5" s="2338"/>
      <c r="C5" s="826">
        <v>1</v>
      </c>
      <c r="D5" s="827"/>
      <c r="E5" s="828"/>
      <c r="F5" s="713">
        <f t="shared" si="0"/>
        <v>1</v>
      </c>
      <c r="G5" s="824">
        <f t="shared" si="1"/>
        <v>0.99009900990098998</v>
      </c>
      <c r="H5" s="809"/>
    </row>
    <row r="6" spans="1:8">
      <c r="A6" s="2326" t="s">
        <v>567</v>
      </c>
      <c r="B6" s="2327"/>
      <c r="C6" s="826"/>
      <c r="D6" s="827"/>
      <c r="E6" s="828"/>
      <c r="F6" s="713">
        <f t="shared" si="0"/>
        <v>0</v>
      </c>
      <c r="G6" s="824">
        <f t="shared" si="1"/>
        <v>0</v>
      </c>
      <c r="H6" s="809"/>
    </row>
    <row r="7" spans="1:8" ht="13.5" thickBot="1">
      <c r="A7" s="2326"/>
      <c r="B7" s="2327"/>
      <c r="C7" s="826"/>
      <c r="D7" s="827"/>
      <c r="E7" s="828"/>
      <c r="F7" s="821">
        <f t="shared" si="0"/>
        <v>0</v>
      </c>
      <c r="G7" s="824">
        <f t="shared" si="1"/>
        <v>0</v>
      </c>
      <c r="H7" s="809"/>
    </row>
    <row r="8" spans="1:8" ht="13.5" thickBot="1">
      <c r="A8" s="2328" t="s">
        <v>287</v>
      </c>
      <c r="B8" s="2329"/>
      <c r="C8" s="714">
        <f>SUM(C3:C7)</f>
        <v>80</v>
      </c>
      <c r="D8" s="714">
        <f>SUM(D3:D7)</f>
        <v>9</v>
      </c>
      <c r="E8" s="714">
        <f>SUM(E3:E7)</f>
        <v>12</v>
      </c>
      <c r="F8" s="714">
        <f t="shared" si="0"/>
        <v>101</v>
      </c>
      <c r="G8" s="714">
        <f>SUM(G3:G7)</f>
        <v>100</v>
      </c>
      <c r="H8" s="809"/>
    </row>
    <row r="9" spans="1:8" ht="12.75" customHeight="1">
      <c r="A9" s="2330" t="s">
        <v>350</v>
      </c>
      <c r="B9" s="2330"/>
      <c r="C9" s="2330"/>
      <c r="D9" s="2330"/>
      <c r="E9" s="2330"/>
      <c r="F9" s="2330"/>
      <c r="G9" s="2330"/>
      <c r="H9" s="2330"/>
    </row>
    <row r="10" spans="1:8" ht="12.75" customHeight="1">
      <c r="A10" s="2331" t="s">
        <v>351</v>
      </c>
      <c r="B10" s="2331"/>
      <c r="C10" s="2331"/>
      <c r="D10" s="2331"/>
      <c r="E10" s="2331"/>
      <c r="F10" s="2331"/>
      <c r="G10" s="2331"/>
      <c r="H10" s="2331"/>
    </row>
    <row r="11" spans="1:8" ht="12.75" customHeight="1">
      <c r="A11" s="810"/>
      <c r="B11" s="810"/>
      <c r="C11" s="810"/>
      <c r="D11" s="810"/>
      <c r="E11" s="810"/>
      <c r="F11" s="810"/>
      <c r="G11" s="810"/>
      <c r="H11" s="810"/>
    </row>
    <row r="12" spans="1:8" ht="15.75" customHeight="1" thickBot="1">
      <c r="A12" s="812" t="s">
        <v>631</v>
      </c>
      <c r="B12" s="812"/>
      <c r="C12" s="812"/>
      <c r="D12" s="812"/>
      <c r="E12" s="811"/>
      <c r="F12" s="810"/>
      <c r="G12" s="810"/>
      <c r="H12" s="810"/>
    </row>
    <row r="13" spans="1:8" ht="12.75" customHeight="1" thickBot="1">
      <c r="A13" s="2333"/>
      <c r="B13" s="2334"/>
      <c r="C13" s="817" t="s">
        <v>361</v>
      </c>
      <c r="D13" s="820" t="s">
        <v>251</v>
      </c>
      <c r="E13" s="810"/>
      <c r="F13" s="810"/>
      <c r="G13" s="810"/>
      <c r="H13" s="810"/>
    </row>
    <row r="14" spans="1:8" ht="12.75" customHeight="1">
      <c r="A14" s="2335" t="s">
        <v>347</v>
      </c>
      <c r="B14" s="2336"/>
      <c r="C14" s="829">
        <v>721</v>
      </c>
      <c r="D14" s="819">
        <f>C14/$C$19*100</f>
        <v>87.393939393939405</v>
      </c>
      <c r="E14" s="810"/>
      <c r="F14" s="810"/>
      <c r="G14" s="810"/>
      <c r="H14" s="810"/>
    </row>
    <row r="15" spans="1:8" ht="12.75" customHeight="1">
      <c r="A15" s="2337" t="s">
        <v>348</v>
      </c>
      <c r="B15" s="2338"/>
      <c r="C15" s="829"/>
      <c r="D15" s="819">
        <f t="shared" ref="D15:D18" si="2">C15/$C$19*100</f>
        <v>0</v>
      </c>
      <c r="E15" s="810"/>
      <c r="F15" s="810"/>
      <c r="G15" s="810"/>
      <c r="H15" s="810"/>
    </row>
    <row r="16" spans="1:8" ht="12.75" customHeight="1">
      <c r="A16" s="2337" t="s">
        <v>349</v>
      </c>
      <c r="B16" s="2338"/>
      <c r="C16" s="829">
        <v>104</v>
      </c>
      <c r="D16" s="819">
        <f t="shared" si="2"/>
        <v>12.6060606060606</v>
      </c>
      <c r="E16" s="810"/>
      <c r="F16" s="810"/>
      <c r="G16" s="810"/>
      <c r="H16" s="810"/>
    </row>
    <row r="17" spans="1:8" ht="12.75" customHeight="1">
      <c r="A17" s="2326" t="s">
        <v>566</v>
      </c>
      <c r="B17" s="2327"/>
      <c r="C17" s="829"/>
      <c r="D17" s="819">
        <f t="shared" si="2"/>
        <v>0</v>
      </c>
      <c r="E17" s="810"/>
      <c r="F17" s="810"/>
      <c r="G17" s="810"/>
      <c r="H17" s="810"/>
    </row>
    <row r="18" spans="1:8" ht="12.75" customHeight="1" thickBot="1">
      <c r="A18" s="2326" t="s">
        <v>567</v>
      </c>
      <c r="B18" s="2327"/>
      <c r="C18" s="829"/>
      <c r="D18" s="819">
        <f t="shared" si="2"/>
        <v>0</v>
      </c>
      <c r="E18" s="810"/>
      <c r="F18" s="810"/>
      <c r="G18" s="810"/>
      <c r="H18" s="810"/>
    </row>
    <row r="19" spans="1:8" ht="12.75" customHeight="1" thickBot="1">
      <c r="A19" s="2328" t="s">
        <v>287</v>
      </c>
      <c r="B19" s="2329"/>
      <c r="C19" s="818">
        <f>SUM(C14:C18)</f>
        <v>825</v>
      </c>
      <c r="D19" s="714">
        <f>SUM(D14:D18)</f>
        <v>100</v>
      </c>
      <c r="E19" s="810"/>
      <c r="F19" s="810"/>
      <c r="G19" s="810"/>
      <c r="H19" s="810"/>
    </row>
    <row r="20" spans="1:8" ht="13.5" customHeight="1">
      <c r="A20" s="715"/>
      <c r="B20" s="715"/>
      <c r="C20" s="715"/>
      <c r="D20" s="715"/>
      <c r="E20" s="715"/>
      <c r="F20" s="715"/>
      <c r="G20" s="715"/>
      <c r="H20" s="715"/>
    </row>
    <row r="21" spans="1:8" ht="16.5" thickBot="1">
      <c r="A21" s="2122" t="s">
        <v>632</v>
      </c>
      <c r="B21" s="2122"/>
      <c r="C21" s="2122"/>
      <c r="D21" s="2122"/>
      <c r="E21" s="2122"/>
      <c r="F21" s="2122"/>
      <c r="G21" s="2122"/>
      <c r="H21" s="2122"/>
    </row>
    <row r="22" spans="1:8" ht="38.25">
      <c r="A22" s="2341" t="s">
        <v>352</v>
      </c>
      <c r="B22" s="2342"/>
      <c r="C22" s="688" t="s">
        <v>353</v>
      </c>
      <c r="D22" s="716" t="s">
        <v>354</v>
      </c>
      <c r="E22" s="688" t="s">
        <v>653</v>
      </c>
      <c r="F22" s="688" t="s">
        <v>355</v>
      </c>
      <c r="G22" s="801" t="s">
        <v>440</v>
      </c>
      <c r="H22" s="689" t="s">
        <v>356</v>
      </c>
    </row>
    <row r="23" spans="1:8" ht="30.75" customHeight="1">
      <c r="A23" s="1975" t="s">
        <v>2263</v>
      </c>
      <c r="B23" s="2343"/>
      <c r="C23" s="1102" t="s">
        <v>2244</v>
      </c>
      <c r="D23" s="1101" t="s">
        <v>2245</v>
      </c>
      <c r="E23" s="1101" t="s">
        <v>2246</v>
      </c>
      <c r="F23" s="1103" t="s">
        <v>2247</v>
      </c>
      <c r="G23" s="1104" t="s">
        <v>2248</v>
      </c>
      <c r="H23" s="270" t="s">
        <v>2249</v>
      </c>
    </row>
    <row r="24" spans="1:8" ht="36.75" customHeight="1">
      <c r="A24" s="1975" t="s">
        <v>1276</v>
      </c>
      <c r="B24" s="2343"/>
      <c r="C24" s="1102" t="s">
        <v>2250</v>
      </c>
      <c r="D24" s="1101" t="s">
        <v>2245</v>
      </c>
      <c r="E24" s="1101" t="s">
        <v>2246</v>
      </c>
      <c r="F24" s="1103" t="s">
        <v>2247</v>
      </c>
      <c r="G24" s="1104" t="s">
        <v>2248</v>
      </c>
      <c r="H24" s="270" t="s">
        <v>2251</v>
      </c>
    </row>
    <row r="25" spans="1:8" ht="24" customHeight="1">
      <c r="A25" s="1975" t="s">
        <v>2240</v>
      </c>
      <c r="B25" s="2343"/>
      <c r="C25" s="1102" t="s">
        <v>2252</v>
      </c>
      <c r="D25" s="1101" t="s">
        <v>2245</v>
      </c>
      <c r="E25" s="1101" t="s">
        <v>2253</v>
      </c>
      <c r="F25" s="1103" t="s">
        <v>2254</v>
      </c>
      <c r="G25" s="1104" t="s">
        <v>2255</v>
      </c>
      <c r="H25" s="270" t="s">
        <v>2256</v>
      </c>
    </row>
    <row r="26" spans="1:8" ht="24" customHeight="1">
      <c r="A26" s="1975" t="s">
        <v>2264</v>
      </c>
      <c r="B26" s="2343"/>
      <c r="C26" s="1102" t="s">
        <v>2257</v>
      </c>
      <c r="D26" s="1101" t="s">
        <v>2245</v>
      </c>
      <c r="E26" s="1101" t="s">
        <v>2253</v>
      </c>
      <c r="F26" s="1103" t="s">
        <v>2265</v>
      </c>
      <c r="G26" s="1104" t="s">
        <v>2266</v>
      </c>
      <c r="H26" s="270" t="s">
        <v>2256</v>
      </c>
    </row>
    <row r="27" spans="1:8" ht="23.25" customHeight="1">
      <c r="A27" s="1975" t="s">
        <v>2241</v>
      </c>
      <c r="B27" s="2343"/>
      <c r="C27" s="1102" t="s">
        <v>2257</v>
      </c>
      <c r="D27" s="1101" t="s">
        <v>2245</v>
      </c>
      <c r="E27" s="1101" t="s">
        <v>2258</v>
      </c>
      <c r="F27" s="1103" t="s">
        <v>2247</v>
      </c>
      <c r="G27" s="1104" t="s">
        <v>2248</v>
      </c>
      <c r="H27" s="270" t="s">
        <v>2256</v>
      </c>
    </row>
    <row r="28" spans="1:8" ht="26.25" customHeight="1">
      <c r="A28" s="1975" t="s">
        <v>2242</v>
      </c>
      <c r="B28" s="2343"/>
      <c r="C28" s="1102" t="s">
        <v>2259</v>
      </c>
      <c r="D28" s="1101" t="s">
        <v>2245</v>
      </c>
      <c r="E28" s="1101" t="s">
        <v>2258</v>
      </c>
      <c r="F28" s="1103" t="s">
        <v>2247</v>
      </c>
      <c r="G28" s="1104" t="s">
        <v>2248</v>
      </c>
      <c r="H28" s="270" t="s">
        <v>2256</v>
      </c>
    </row>
    <row r="29" spans="1:8" ht="40.5" customHeight="1" thickBot="1">
      <c r="A29" s="2344" t="s">
        <v>2243</v>
      </c>
      <c r="B29" s="2345"/>
      <c r="C29" s="1117" t="s">
        <v>2288</v>
      </c>
      <c r="D29" s="1100" t="s">
        <v>2245</v>
      </c>
      <c r="E29" s="1100" t="s">
        <v>2260</v>
      </c>
      <c r="F29" s="1105" t="s">
        <v>2261</v>
      </c>
      <c r="G29" s="1106" t="s">
        <v>2262</v>
      </c>
      <c r="H29" s="276" t="s">
        <v>2256</v>
      </c>
    </row>
    <row r="30" spans="1:8">
      <c r="A30" s="715"/>
      <c r="B30" s="715"/>
      <c r="C30" s="715"/>
      <c r="D30" s="715"/>
      <c r="E30" s="715"/>
      <c r="F30" s="715"/>
      <c r="G30" s="715"/>
      <c r="H30" s="715"/>
    </row>
    <row r="31" spans="1:8" ht="16.5" thickBot="1">
      <c r="A31" s="2122" t="s">
        <v>633</v>
      </c>
      <c r="B31" s="2122"/>
      <c r="C31" s="2122"/>
      <c r="D31" s="2122"/>
      <c r="E31" s="2122"/>
      <c r="F31" s="2122"/>
      <c r="G31" s="2122"/>
      <c r="H31" s="2323"/>
    </row>
    <row r="32" spans="1:8" ht="25.5">
      <c r="A32" s="2341" t="s">
        <v>352</v>
      </c>
      <c r="B32" s="2342"/>
      <c r="C32" s="688" t="s">
        <v>353</v>
      </c>
      <c r="D32" s="688" t="s">
        <v>355</v>
      </c>
      <c r="E32" s="688" t="s">
        <v>357</v>
      </c>
      <c r="F32" s="688" t="s">
        <v>358</v>
      </c>
      <c r="G32" s="805" t="s">
        <v>291</v>
      </c>
      <c r="H32" s="806"/>
    </row>
    <row r="33" spans="1:8" ht="51.75" thickBot="1">
      <c r="A33" s="2339" t="s">
        <v>1252</v>
      </c>
      <c r="B33" s="2340"/>
      <c r="C33" s="830" t="s">
        <v>2217</v>
      </c>
      <c r="D33" s="830" t="s">
        <v>2236</v>
      </c>
      <c r="E33" s="830" t="s">
        <v>2218</v>
      </c>
      <c r="F33" s="830">
        <v>28</v>
      </c>
      <c r="G33" s="831"/>
      <c r="H33" s="807"/>
    </row>
    <row r="35" spans="1:8" ht="16.5" thickBot="1">
      <c r="A35" s="2323" t="s">
        <v>669</v>
      </c>
      <c r="B35" s="2323"/>
      <c r="C35" s="2323"/>
      <c r="D35" s="2323"/>
      <c r="E35" s="2122"/>
      <c r="F35" s="2122"/>
      <c r="G35" s="2122"/>
      <c r="H35" s="2323"/>
    </row>
    <row r="36" spans="1:8">
      <c r="A36" s="867"/>
      <c r="B36" s="867"/>
      <c r="C36" s="868" t="s">
        <v>674</v>
      </c>
      <c r="D36" s="868" t="s">
        <v>675</v>
      </c>
    </row>
    <row r="37" spans="1:8">
      <c r="A37" s="2324" t="s">
        <v>673</v>
      </c>
      <c r="B37" s="2324"/>
      <c r="C37" s="827">
        <v>156</v>
      </c>
      <c r="D37" s="869">
        <v>77</v>
      </c>
    </row>
    <row r="38" spans="1:8">
      <c r="A38" s="2324" t="s">
        <v>670</v>
      </c>
      <c r="B38" s="2324"/>
      <c r="C38" s="827">
        <v>150</v>
      </c>
      <c r="D38" s="869">
        <v>65</v>
      </c>
    </row>
    <row r="39" spans="1:8">
      <c r="A39" s="2324" t="s">
        <v>671</v>
      </c>
      <c r="B39" s="2324"/>
      <c r="C39" s="827">
        <v>137</v>
      </c>
      <c r="D39" s="869">
        <v>77</v>
      </c>
    </row>
    <row r="40" spans="1:8" ht="13.5" thickBot="1">
      <c r="A40" s="2325" t="s">
        <v>672</v>
      </c>
      <c r="B40" s="2325"/>
      <c r="C40" s="870">
        <v>112</v>
      </c>
      <c r="D40" s="871">
        <v>51</v>
      </c>
    </row>
    <row r="41" spans="1:8" ht="13.5" thickBot="1">
      <c r="A41" s="2321" t="s">
        <v>287</v>
      </c>
      <c r="B41" s="2322"/>
      <c r="C41" s="872">
        <v>555</v>
      </c>
      <c r="D41" s="873">
        <f>SUM(D37:D40)</f>
        <v>270</v>
      </c>
      <c r="E41">
        <f>SUM(C41:D41)</f>
        <v>825</v>
      </c>
    </row>
  </sheetData>
  <mergeCells count="35">
    <mergeCell ref="A19:B19"/>
    <mergeCell ref="A13:B13"/>
    <mergeCell ref="A14:B14"/>
    <mergeCell ref="A15:B15"/>
    <mergeCell ref="A16:B16"/>
    <mergeCell ref="A17:B17"/>
    <mergeCell ref="A18:B18"/>
    <mergeCell ref="A33:B33"/>
    <mergeCell ref="A21:H21"/>
    <mergeCell ref="A22:B22"/>
    <mergeCell ref="A23:B23"/>
    <mergeCell ref="A24:B24"/>
    <mergeCell ref="A25:B25"/>
    <mergeCell ref="A26:B26"/>
    <mergeCell ref="A27:B27"/>
    <mergeCell ref="A28:B28"/>
    <mergeCell ref="A29:B29"/>
    <mergeCell ref="A31:H31"/>
    <mergeCell ref="A32:B32"/>
    <mergeCell ref="A1:H1"/>
    <mergeCell ref="A2:B2"/>
    <mergeCell ref="A3:B3"/>
    <mergeCell ref="A4:B4"/>
    <mergeCell ref="A5:B5"/>
    <mergeCell ref="A6:B6"/>
    <mergeCell ref="A7:B7"/>
    <mergeCell ref="A8:B8"/>
    <mergeCell ref="A9:H9"/>
    <mergeCell ref="A10:H10"/>
    <mergeCell ref="A41:B41"/>
    <mergeCell ref="A35:H35"/>
    <mergeCell ref="A37:B37"/>
    <mergeCell ref="A38:B38"/>
    <mergeCell ref="A39:B39"/>
    <mergeCell ref="A40:B40"/>
  </mergeCells>
  <pageMargins left="0.25" right="0.25" top="0.75" bottom="0.75" header="0.3" footer="0.3"/>
  <pageSetup orientation="landscape" r:id="rId1"/>
  <ignoredErrors>
    <ignoredError sqref="D14:D19 G3:G8" evalError="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6"/>
  <dimension ref="A1:L43"/>
  <sheetViews>
    <sheetView workbookViewId="0">
      <selection activeCell="R47" sqref="R47"/>
    </sheetView>
  </sheetViews>
  <sheetFormatPr defaultRowHeight="12.75"/>
  <cols>
    <col min="1" max="1" width="5.6640625" customWidth="1"/>
    <col min="2" max="2" width="19.5" customWidth="1"/>
    <col min="3" max="11" width="8.83203125" customWidth="1"/>
  </cols>
  <sheetData>
    <row r="1" spans="1:12" ht="16.5" thickBot="1">
      <c r="A1" s="2348" t="s">
        <v>628</v>
      </c>
      <c r="B1" s="2348"/>
      <c r="C1" s="2348"/>
      <c r="D1" s="2348"/>
      <c r="E1" s="2348"/>
      <c r="F1" s="2348"/>
      <c r="G1" s="2348"/>
      <c r="H1" s="2348"/>
      <c r="I1" s="2348"/>
      <c r="J1" s="2348"/>
      <c r="K1" s="2348"/>
      <c r="L1" s="2348"/>
    </row>
    <row r="2" spans="1:12" ht="13.5" thickBot="1">
      <c r="A2" s="2349" t="s">
        <v>314</v>
      </c>
      <c r="B2" s="2351" t="s">
        <v>315</v>
      </c>
      <c r="C2" s="2353" t="s">
        <v>316</v>
      </c>
      <c r="D2" s="2354"/>
      <c r="E2" s="2354"/>
      <c r="F2" s="2354"/>
      <c r="G2" s="2354"/>
      <c r="H2" s="2354"/>
      <c r="I2" s="2354"/>
      <c r="J2" s="2354"/>
      <c r="K2" s="2354"/>
      <c r="L2" s="2355" t="s">
        <v>287</v>
      </c>
    </row>
    <row r="3" spans="1:12" ht="26.25" thickBot="1">
      <c r="A3" s="2350"/>
      <c r="B3" s="2352"/>
      <c r="C3" s="692" t="s">
        <v>317</v>
      </c>
      <c r="D3" s="692" t="s">
        <v>318</v>
      </c>
      <c r="E3" s="692" t="s">
        <v>319</v>
      </c>
      <c r="F3" s="693" t="s">
        <v>320</v>
      </c>
      <c r="G3" s="692" t="s">
        <v>321</v>
      </c>
      <c r="H3" s="692" t="s">
        <v>322</v>
      </c>
      <c r="I3" s="692" t="s">
        <v>323</v>
      </c>
      <c r="J3" s="693" t="s">
        <v>324</v>
      </c>
      <c r="K3" s="693" t="s">
        <v>325</v>
      </c>
      <c r="L3" s="2356"/>
    </row>
    <row r="4" spans="1:12" ht="15.75" thickBot="1">
      <c r="A4" s="694">
        <v>1</v>
      </c>
      <c r="B4" s="695" t="s">
        <v>326</v>
      </c>
      <c r="C4" s="696"/>
      <c r="D4" s="696"/>
      <c r="E4" s="696">
        <v>3</v>
      </c>
      <c r="F4" s="696">
        <v>1</v>
      </c>
      <c r="G4" s="696">
        <v>2</v>
      </c>
      <c r="H4" s="696">
        <v>1</v>
      </c>
      <c r="I4" s="696"/>
      <c r="J4" s="696"/>
      <c r="K4" s="697"/>
      <c r="L4" s="698">
        <f>SUM(C4:K4)</f>
        <v>7</v>
      </c>
    </row>
    <row r="5" spans="1:12" ht="15.75" thickBot="1">
      <c r="A5" s="694">
        <v>2</v>
      </c>
      <c r="B5" s="699" t="s">
        <v>327</v>
      </c>
      <c r="C5" s="696"/>
      <c r="D5" s="696"/>
      <c r="E5" s="696">
        <v>3</v>
      </c>
      <c r="F5" s="696"/>
      <c r="G5" s="696">
        <v>2</v>
      </c>
      <c r="H5" s="696">
        <v>1</v>
      </c>
      <c r="I5" s="696"/>
      <c r="J5" s="696"/>
      <c r="K5" s="697"/>
      <c r="L5" s="698">
        <f t="shared" ref="L5:L20" si="0">SUM(C5:K5)</f>
        <v>6</v>
      </c>
    </row>
    <row r="6" spans="1:12" ht="15.75" thickBot="1">
      <c r="A6" s="694">
        <v>3</v>
      </c>
      <c r="B6" s="699" t="s">
        <v>328</v>
      </c>
      <c r="C6" s="696"/>
      <c r="D6" s="696"/>
      <c r="E6" s="696">
        <v>2</v>
      </c>
      <c r="F6" s="696"/>
      <c r="G6" s="696"/>
      <c r="H6" s="696"/>
      <c r="I6" s="696"/>
      <c r="J6" s="696"/>
      <c r="K6" s="697"/>
      <c r="L6" s="698">
        <f t="shared" si="0"/>
        <v>2</v>
      </c>
    </row>
    <row r="7" spans="1:12" ht="15.75" thickBot="1">
      <c r="A7" s="694">
        <v>4</v>
      </c>
      <c r="B7" s="699" t="s">
        <v>1278</v>
      </c>
      <c r="C7" s="696"/>
      <c r="D7" s="696">
        <v>1</v>
      </c>
      <c r="E7" s="696"/>
      <c r="F7" s="696"/>
      <c r="G7" s="696"/>
      <c r="H7" s="696"/>
      <c r="I7" s="696">
        <v>1</v>
      </c>
      <c r="J7" s="696"/>
      <c r="K7" s="697"/>
      <c r="L7" s="698">
        <f t="shared" si="0"/>
        <v>2</v>
      </c>
    </row>
    <row r="8" spans="1:12" ht="15.75" thickBot="1">
      <c r="A8" s="694">
        <v>5</v>
      </c>
      <c r="B8" s="699" t="s">
        <v>433</v>
      </c>
      <c r="C8" s="696"/>
      <c r="D8" s="696">
        <v>1</v>
      </c>
      <c r="E8" s="696"/>
      <c r="F8" s="696"/>
      <c r="G8" s="696"/>
      <c r="H8" s="696"/>
      <c r="I8" s="696"/>
      <c r="J8" s="696"/>
      <c r="K8" s="697"/>
      <c r="L8" s="698">
        <f t="shared" si="0"/>
        <v>1</v>
      </c>
    </row>
    <row r="9" spans="1:12" ht="16.5" customHeight="1" thickBot="1">
      <c r="A9" s="694">
        <v>6</v>
      </c>
      <c r="B9" s="699" t="s">
        <v>329</v>
      </c>
      <c r="C9" s="696"/>
      <c r="D9" s="696"/>
      <c r="E9" s="696"/>
      <c r="F9" s="696"/>
      <c r="G9" s="696"/>
      <c r="H9" s="696"/>
      <c r="I9" s="696"/>
      <c r="J9" s="696"/>
      <c r="K9" s="697"/>
      <c r="L9" s="698">
        <f t="shared" si="0"/>
        <v>0</v>
      </c>
    </row>
    <row r="10" spans="1:12" ht="15.75" thickBot="1">
      <c r="A10" s="694">
        <v>7</v>
      </c>
      <c r="B10" s="699" t="s">
        <v>330</v>
      </c>
      <c r="C10" s="696"/>
      <c r="D10" s="696"/>
      <c r="E10" s="696">
        <v>1</v>
      </c>
      <c r="F10" s="696"/>
      <c r="G10" s="696"/>
      <c r="H10" s="696"/>
      <c r="I10" s="696"/>
      <c r="J10" s="696"/>
      <c r="K10" s="697">
        <v>1</v>
      </c>
      <c r="L10" s="698">
        <f t="shared" si="0"/>
        <v>2</v>
      </c>
    </row>
    <row r="11" spans="1:12" ht="15.75" thickBot="1">
      <c r="A11" s="694">
        <v>8</v>
      </c>
      <c r="B11" s="700" t="s">
        <v>331</v>
      </c>
      <c r="C11" s="696"/>
      <c r="D11" s="696"/>
      <c r="E11" s="696"/>
      <c r="F11" s="696"/>
      <c r="G11" s="696"/>
      <c r="H11" s="696"/>
      <c r="I11" s="696"/>
      <c r="J11" s="696"/>
      <c r="K11" s="697">
        <v>1</v>
      </c>
      <c r="L11" s="698">
        <f t="shared" si="0"/>
        <v>1</v>
      </c>
    </row>
    <row r="12" spans="1:12" ht="15.75" thickBot="1">
      <c r="A12" s="694">
        <v>9</v>
      </c>
      <c r="B12" s="700" t="s">
        <v>332</v>
      </c>
      <c r="C12" s="701"/>
      <c r="D12" s="701"/>
      <c r="E12" s="701">
        <v>1</v>
      </c>
      <c r="F12" s="701"/>
      <c r="G12" s="701"/>
      <c r="H12" s="701"/>
      <c r="I12" s="701"/>
      <c r="J12" s="701"/>
      <c r="K12" s="702">
        <v>1</v>
      </c>
      <c r="L12" s="698">
        <f t="shared" si="0"/>
        <v>2</v>
      </c>
    </row>
    <row r="13" spans="1:12" ht="15.75" thickBot="1">
      <c r="A13" s="694">
        <v>10</v>
      </c>
      <c r="B13" s="703" t="s">
        <v>333</v>
      </c>
      <c r="C13" s="696"/>
      <c r="D13" s="696"/>
      <c r="E13" s="696"/>
      <c r="F13" s="696"/>
      <c r="G13" s="696"/>
      <c r="H13" s="696">
        <v>1</v>
      </c>
      <c r="I13" s="696"/>
      <c r="J13" s="696"/>
      <c r="K13" s="697">
        <v>1</v>
      </c>
      <c r="L13" s="698">
        <f t="shared" si="0"/>
        <v>2</v>
      </c>
    </row>
    <row r="14" spans="1:12" ht="15.75" thickBot="1">
      <c r="A14" s="694">
        <v>11</v>
      </c>
      <c r="B14" s="703" t="s">
        <v>334</v>
      </c>
      <c r="C14" s="696"/>
      <c r="D14" s="696"/>
      <c r="E14" s="696"/>
      <c r="F14" s="696">
        <v>1</v>
      </c>
      <c r="G14" s="696"/>
      <c r="H14" s="696">
        <v>1</v>
      </c>
      <c r="I14" s="696"/>
      <c r="J14" s="696"/>
      <c r="K14" s="697"/>
      <c r="L14" s="698">
        <f t="shared" si="0"/>
        <v>2</v>
      </c>
    </row>
    <row r="15" spans="1:12" ht="15.75" thickBot="1">
      <c r="A15" s="694">
        <v>12</v>
      </c>
      <c r="B15" s="700" t="s">
        <v>335</v>
      </c>
      <c r="C15" s="696"/>
      <c r="D15" s="696">
        <v>1</v>
      </c>
      <c r="E15" s="696">
        <v>3</v>
      </c>
      <c r="F15" s="696"/>
      <c r="G15" s="696"/>
      <c r="H15" s="696"/>
      <c r="I15" s="696"/>
      <c r="J15" s="696"/>
      <c r="K15" s="697">
        <v>1</v>
      </c>
      <c r="L15" s="698">
        <f t="shared" si="0"/>
        <v>5</v>
      </c>
    </row>
    <row r="16" spans="1:12" ht="15.75" thickBot="1">
      <c r="A16" s="694">
        <v>13</v>
      </c>
      <c r="B16" s="700" t="s">
        <v>336</v>
      </c>
      <c r="C16" s="696"/>
      <c r="D16" s="696"/>
      <c r="E16" s="696"/>
      <c r="F16" s="696"/>
      <c r="G16" s="696"/>
      <c r="H16" s="696">
        <v>1</v>
      </c>
      <c r="I16" s="696">
        <v>1</v>
      </c>
      <c r="J16" s="696"/>
      <c r="K16" s="697"/>
      <c r="L16" s="698">
        <f t="shared" si="0"/>
        <v>2</v>
      </c>
    </row>
    <row r="17" spans="1:12" ht="15.75" thickBot="1">
      <c r="A17" s="694">
        <v>14</v>
      </c>
      <c r="B17" s="700" t="s">
        <v>337</v>
      </c>
      <c r="C17" s="696"/>
      <c r="D17" s="696"/>
      <c r="E17" s="696"/>
      <c r="F17" s="696"/>
      <c r="G17" s="696"/>
      <c r="H17" s="696">
        <v>1</v>
      </c>
      <c r="I17" s="696">
        <v>1</v>
      </c>
      <c r="J17" s="696"/>
      <c r="K17" s="697"/>
      <c r="L17" s="698">
        <f t="shared" si="0"/>
        <v>2</v>
      </c>
    </row>
    <row r="18" spans="1:12" ht="15.75" thickBot="1">
      <c r="A18" s="694">
        <v>15</v>
      </c>
      <c r="B18" s="700" t="s">
        <v>431</v>
      </c>
      <c r="C18" s="696">
        <v>1</v>
      </c>
      <c r="D18" s="696"/>
      <c r="E18" s="696"/>
      <c r="F18" s="696"/>
      <c r="G18" s="696">
        <v>4</v>
      </c>
      <c r="H18" s="696"/>
      <c r="I18" s="696"/>
      <c r="J18" s="696"/>
      <c r="K18" s="697">
        <v>1</v>
      </c>
      <c r="L18" s="698">
        <f t="shared" si="0"/>
        <v>6</v>
      </c>
    </row>
    <row r="19" spans="1:12" ht="29.25" customHeight="1" thickBot="1">
      <c r="A19" s="694">
        <v>16</v>
      </c>
      <c r="B19" s="700" t="s">
        <v>338</v>
      </c>
      <c r="C19" s="696"/>
      <c r="D19" s="696"/>
      <c r="E19" s="696"/>
      <c r="F19" s="696"/>
      <c r="G19" s="696">
        <v>1</v>
      </c>
      <c r="H19" s="696">
        <v>3</v>
      </c>
      <c r="I19" s="696"/>
      <c r="J19" s="696"/>
      <c r="K19" s="697"/>
      <c r="L19" s="698">
        <f t="shared" si="0"/>
        <v>4</v>
      </c>
    </row>
    <row r="20" spans="1:12" ht="33.75" customHeight="1" thickBot="1">
      <c r="A20" s="694">
        <v>17</v>
      </c>
      <c r="B20" s="798" t="s">
        <v>432</v>
      </c>
      <c r="C20" s="696"/>
      <c r="D20" s="696">
        <v>4</v>
      </c>
      <c r="E20" s="696">
        <v>5</v>
      </c>
      <c r="F20" s="696">
        <v>3</v>
      </c>
      <c r="G20" s="696">
        <v>7</v>
      </c>
      <c r="H20" s="696">
        <v>1</v>
      </c>
      <c r="I20" s="696">
        <v>1</v>
      </c>
      <c r="J20" s="696">
        <v>3</v>
      </c>
      <c r="K20" s="697">
        <v>1</v>
      </c>
      <c r="L20" s="698">
        <f t="shared" si="0"/>
        <v>25</v>
      </c>
    </row>
    <row r="21" spans="1:12" ht="15.75" thickBot="1">
      <c r="A21" s="2357" t="s">
        <v>287</v>
      </c>
      <c r="B21" s="2358"/>
      <c r="C21" s="704">
        <f t="shared" ref="C21:L21" si="1">SUM(C4:C20)</f>
        <v>1</v>
      </c>
      <c r="D21" s="704">
        <f t="shared" si="1"/>
        <v>7</v>
      </c>
      <c r="E21" s="704">
        <f t="shared" si="1"/>
        <v>18</v>
      </c>
      <c r="F21" s="704">
        <f t="shared" si="1"/>
        <v>5</v>
      </c>
      <c r="G21" s="704">
        <f t="shared" si="1"/>
        <v>16</v>
      </c>
      <c r="H21" s="704">
        <f t="shared" si="1"/>
        <v>10</v>
      </c>
      <c r="I21" s="704">
        <f t="shared" si="1"/>
        <v>4</v>
      </c>
      <c r="J21" s="704">
        <f t="shared" si="1"/>
        <v>3</v>
      </c>
      <c r="K21" s="705">
        <f t="shared" si="1"/>
        <v>7</v>
      </c>
      <c r="L21" s="706">
        <f t="shared" si="1"/>
        <v>71</v>
      </c>
    </row>
    <row r="22" spans="1:12" ht="15">
      <c r="A22" s="707"/>
      <c r="B22" s="707"/>
      <c r="C22" s="707"/>
      <c r="D22" s="707"/>
      <c r="E22" s="707"/>
      <c r="F22" s="707"/>
      <c r="G22" s="707"/>
      <c r="H22" s="707"/>
      <c r="I22" s="707"/>
      <c r="J22" s="707"/>
      <c r="K22" s="707"/>
      <c r="L22" s="707"/>
    </row>
    <row r="23" spans="1:12" ht="16.5" thickBot="1">
      <c r="A23" s="2348" t="s">
        <v>629</v>
      </c>
      <c r="B23" s="2348"/>
      <c r="C23" s="2348"/>
      <c r="D23" s="2348"/>
      <c r="E23" s="2348"/>
      <c r="F23" s="2348"/>
      <c r="G23" s="2348"/>
      <c r="H23" s="2348"/>
      <c r="I23" s="2348"/>
      <c r="J23" s="2348"/>
      <c r="K23" s="2348"/>
      <c r="L23" s="2348"/>
    </row>
    <row r="24" spans="1:12">
      <c r="A24" s="2349" t="s">
        <v>314</v>
      </c>
      <c r="B24" s="2351" t="s">
        <v>315</v>
      </c>
      <c r="C24" s="2359" t="s">
        <v>339</v>
      </c>
      <c r="D24" s="2360"/>
      <c r="E24" s="2360"/>
      <c r="F24" s="2360"/>
      <c r="G24" s="2360"/>
      <c r="H24" s="2360"/>
      <c r="I24" s="2360"/>
      <c r="J24" s="2360"/>
      <c r="K24" s="2361" t="s">
        <v>287</v>
      </c>
      <c r="L24" s="2362"/>
    </row>
    <row r="25" spans="1:12">
      <c r="A25" s="2350"/>
      <c r="B25" s="2352"/>
      <c r="C25" s="692" t="s">
        <v>340</v>
      </c>
      <c r="D25" s="692" t="s">
        <v>341</v>
      </c>
      <c r="E25" s="692" t="s">
        <v>342</v>
      </c>
      <c r="F25" s="693" t="s">
        <v>343</v>
      </c>
      <c r="G25" s="692" t="s">
        <v>344</v>
      </c>
      <c r="H25" s="692" t="s">
        <v>318</v>
      </c>
      <c r="I25" s="692" t="s">
        <v>319</v>
      </c>
      <c r="J25" s="693" t="s">
        <v>320</v>
      </c>
      <c r="K25" s="2363"/>
      <c r="L25" s="2364"/>
    </row>
    <row r="26" spans="1:12" ht="15">
      <c r="A26" s="694">
        <v>1</v>
      </c>
      <c r="B26" s="695" t="s">
        <v>326</v>
      </c>
      <c r="C26" s="696"/>
      <c r="D26" s="696">
        <v>2</v>
      </c>
      <c r="E26" s="696">
        <v>2</v>
      </c>
      <c r="F26" s="696">
        <v>3</v>
      </c>
      <c r="G26" s="696"/>
      <c r="H26" s="696"/>
      <c r="I26" s="696"/>
      <c r="J26" s="697"/>
      <c r="K26" s="2346">
        <v>7</v>
      </c>
      <c r="L26" s="2347"/>
    </row>
    <row r="27" spans="1:12" ht="15">
      <c r="A27" s="694">
        <v>2</v>
      </c>
      <c r="B27" s="699" t="s">
        <v>327</v>
      </c>
      <c r="C27" s="696">
        <v>1</v>
      </c>
      <c r="D27" s="696">
        <v>1</v>
      </c>
      <c r="E27" s="696">
        <v>2</v>
      </c>
      <c r="F27" s="696">
        <v>1</v>
      </c>
      <c r="G27" s="696">
        <v>1</v>
      </c>
      <c r="H27" s="696"/>
      <c r="I27" s="696"/>
      <c r="J27" s="697"/>
      <c r="K27" s="2346">
        <v>6</v>
      </c>
      <c r="L27" s="2347"/>
    </row>
    <row r="28" spans="1:12" ht="15">
      <c r="A28" s="694">
        <v>3</v>
      </c>
      <c r="B28" s="699" t="s">
        <v>328</v>
      </c>
      <c r="C28" s="696">
        <v>1</v>
      </c>
      <c r="D28" s="696">
        <v>1</v>
      </c>
      <c r="E28" s="696"/>
      <c r="F28" s="696"/>
      <c r="G28" s="696"/>
      <c r="H28" s="696"/>
      <c r="I28" s="696"/>
      <c r="J28" s="697"/>
      <c r="K28" s="2346">
        <v>2</v>
      </c>
      <c r="L28" s="2347"/>
    </row>
    <row r="29" spans="1:12" ht="15">
      <c r="A29" s="694">
        <v>4</v>
      </c>
      <c r="B29" s="699" t="s">
        <v>1278</v>
      </c>
      <c r="C29" s="696">
        <v>1</v>
      </c>
      <c r="D29" s="696"/>
      <c r="E29" s="696"/>
      <c r="F29" s="696"/>
      <c r="G29" s="696"/>
      <c r="H29" s="696">
        <v>1</v>
      </c>
      <c r="I29" s="696"/>
      <c r="J29" s="697"/>
      <c r="K29" s="2346">
        <v>2</v>
      </c>
      <c r="L29" s="2347"/>
    </row>
    <row r="30" spans="1:12" ht="15">
      <c r="A30" s="694">
        <v>5</v>
      </c>
      <c r="B30" s="699" t="s">
        <v>433</v>
      </c>
      <c r="C30" s="696"/>
      <c r="D30" s="696">
        <v>1</v>
      </c>
      <c r="E30" s="696"/>
      <c r="F30" s="696"/>
      <c r="G30" s="696"/>
      <c r="H30" s="696"/>
      <c r="I30" s="696"/>
      <c r="J30" s="697"/>
      <c r="K30" s="2346">
        <v>1</v>
      </c>
      <c r="L30" s="2347"/>
    </row>
    <row r="31" spans="1:12" ht="15.75" customHeight="1">
      <c r="A31" s="694">
        <v>6</v>
      </c>
      <c r="B31" s="699" t="s">
        <v>329</v>
      </c>
      <c r="C31" s="696"/>
      <c r="D31" s="696"/>
      <c r="E31" s="696"/>
      <c r="F31" s="696"/>
      <c r="G31" s="696"/>
      <c r="H31" s="696"/>
      <c r="I31" s="696"/>
      <c r="J31" s="697"/>
      <c r="K31" s="2346"/>
      <c r="L31" s="2347"/>
    </row>
    <row r="32" spans="1:12" ht="15">
      <c r="A32" s="694">
        <v>7</v>
      </c>
      <c r="B32" s="699" t="s">
        <v>330</v>
      </c>
      <c r="C32" s="696">
        <v>1</v>
      </c>
      <c r="D32" s="696"/>
      <c r="E32" s="696"/>
      <c r="F32" s="696">
        <v>1</v>
      </c>
      <c r="G32" s="696"/>
      <c r="H32" s="696"/>
      <c r="I32" s="696"/>
      <c r="J32" s="697"/>
      <c r="K32" s="2346">
        <v>2</v>
      </c>
      <c r="L32" s="2347"/>
    </row>
    <row r="33" spans="1:12" ht="15">
      <c r="A33" s="694">
        <v>8</v>
      </c>
      <c r="B33" s="700" t="s">
        <v>331</v>
      </c>
      <c r="C33" s="696"/>
      <c r="D33" s="696"/>
      <c r="E33" s="696"/>
      <c r="F33" s="696"/>
      <c r="G33" s="696"/>
      <c r="H33" s="696"/>
      <c r="I33" s="696"/>
      <c r="J33" s="697">
        <v>1</v>
      </c>
      <c r="K33" s="2346">
        <v>1</v>
      </c>
      <c r="L33" s="2347"/>
    </row>
    <row r="34" spans="1:12" ht="15">
      <c r="A34" s="694">
        <v>9</v>
      </c>
      <c r="B34" s="700" t="s">
        <v>332</v>
      </c>
      <c r="C34" s="701">
        <v>1</v>
      </c>
      <c r="D34" s="701"/>
      <c r="E34" s="701"/>
      <c r="F34" s="701"/>
      <c r="G34" s="701"/>
      <c r="H34" s="701"/>
      <c r="I34" s="701"/>
      <c r="J34" s="702">
        <v>1</v>
      </c>
      <c r="K34" s="2365">
        <v>2</v>
      </c>
      <c r="L34" s="2366"/>
    </row>
    <row r="35" spans="1:12" ht="15">
      <c r="A35" s="694">
        <v>10</v>
      </c>
      <c r="B35" s="703" t="s">
        <v>333</v>
      </c>
      <c r="C35" s="696"/>
      <c r="D35" s="696"/>
      <c r="E35" s="696"/>
      <c r="F35" s="696">
        <v>1</v>
      </c>
      <c r="G35" s="696"/>
      <c r="H35" s="696">
        <v>1</v>
      </c>
      <c r="I35" s="696"/>
      <c r="J35" s="697"/>
      <c r="K35" s="2346">
        <v>2</v>
      </c>
      <c r="L35" s="2347"/>
    </row>
    <row r="36" spans="1:12" ht="15">
      <c r="A36" s="694">
        <v>11</v>
      </c>
      <c r="B36" s="703" t="s">
        <v>334</v>
      </c>
      <c r="C36" s="696"/>
      <c r="D36" s="696">
        <v>1</v>
      </c>
      <c r="E36" s="696"/>
      <c r="F36" s="696"/>
      <c r="G36" s="696">
        <v>1</v>
      </c>
      <c r="H36" s="696"/>
      <c r="I36" s="696"/>
      <c r="J36" s="697"/>
      <c r="K36" s="2346">
        <v>2</v>
      </c>
      <c r="L36" s="2347"/>
    </row>
    <row r="37" spans="1:12" ht="15">
      <c r="A37" s="694">
        <v>12</v>
      </c>
      <c r="B37" s="700" t="s">
        <v>335</v>
      </c>
      <c r="C37" s="696"/>
      <c r="D37" s="696">
        <v>2</v>
      </c>
      <c r="E37" s="696">
        <v>2</v>
      </c>
      <c r="F37" s="696"/>
      <c r="G37" s="696"/>
      <c r="H37" s="696"/>
      <c r="I37" s="696"/>
      <c r="J37" s="697">
        <v>1</v>
      </c>
      <c r="K37" s="2346">
        <v>5</v>
      </c>
      <c r="L37" s="2347"/>
    </row>
    <row r="38" spans="1:12" ht="15">
      <c r="A38" s="694">
        <v>13</v>
      </c>
      <c r="B38" s="700" t="s">
        <v>336</v>
      </c>
      <c r="C38" s="696"/>
      <c r="D38" s="696"/>
      <c r="E38" s="696"/>
      <c r="F38" s="696">
        <v>1</v>
      </c>
      <c r="G38" s="696">
        <v>1</v>
      </c>
      <c r="H38" s="696"/>
      <c r="I38" s="696"/>
      <c r="J38" s="697"/>
      <c r="K38" s="2346">
        <v>2</v>
      </c>
      <c r="L38" s="2347"/>
    </row>
    <row r="39" spans="1:12" ht="15">
      <c r="A39" s="694">
        <v>14</v>
      </c>
      <c r="B39" s="700" t="s">
        <v>337</v>
      </c>
      <c r="C39" s="696"/>
      <c r="D39" s="696"/>
      <c r="E39" s="696"/>
      <c r="F39" s="696">
        <v>2</v>
      </c>
      <c r="G39" s="696"/>
      <c r="H39" s="696"/>
      <c r="I39" s="696"/>
      <c r="J39" s="697"/>
      <c r="K39" s="2346">
        <v>2</v>
      </c>
      <c r="L39" s="2347"/>
    </row>
    <row r="40" spans="1:12" ht="15">
      <c r="A40" s="694">
        <v>15</v>
      </c>
      <c r="B40" s="700" t="s">
        <v>431</v>
      </c>
      <c r="C40" s="696">
        <v>1</v>
      </c>
      <c r="D40" s="696"/>
      <c r="E40" s="696">
        <v>2</v>
      </c>
      <c r="F40" s="696">
        <v>2</v>
      </c>
      <c r="G40" s="696"/>
      <c r="H40" s="696"/>
      <c r="I40" s="696"/>
      <c r="J40" s="697">
        <v>1</v>
      </c>
      <c r="K40" s="2346">
        <v>6</v>
      </c>
      <c r="L40" s="2347"/>
    </row>
    <row r="41" spans="1:12" ht="25.5" customHeight="1">
      <c r="A41" s="694">
        <v>16</v>
      </c>
      <c r="B41" s="700" t="s">
        <v>338</v>
      </c>
      <c r="C41" s="696"/>
      <c r="D41" s="696"/>
      <c r="E41" s="696"/>
      <c r="F41" s="696">
        <v>1</v>
      </c>
      <c r="G41" s="696">
        <v>3</v>
      </c>
      <c r="H41" s="696"/>
      <c r="I41" s="696"/>
      <c r="J41" s="697"/>
      <c r="K41" s="2346">
        <v>4</v>
      </c>
      <c r="L41" s="2347"/>
    </row>
    <row r="42" spans="1:12" ht="29.25" customHeight="1" thickBot="1">
      <c r="A42" s="694">
        <v>17</v>
      </c>
      <c r="B42" s="798" t="s">
        <v>432</v>
      </c>
      <c r="C42" s="696">
        <v>6</v>
      </c>
      <c r="D42" s="696">
        <v>4</v>
      </c>
      <c r="E42" s="696">
        <v>4</v>
      </c>
      <c r="F42" s="696">
        <v>5</v>
      </c>
      <c r="G42" s="696">
        <v>2</v>
      </c>
      <c r="H42" s="696">
        <v>2</v>
      </c>
      <c r="I42" s="696">
        <v>2</v>
      </c>
      <c r="J42" s="697"/>
      <c r="K42" s="2346">
        <v>25</v>
      </c>
      <c r="L42" s="2347"/>
    </row>
    <row r="43" spans="1:12" ht="15.75" thickBot="1">
      <c r="A43" s="2357" t="s">
        <v>287</v>
      </c>
      <c r="B43" s="2358"/>
      <c r="C43" s="704">
        <f t="shared" ref="C43:J43" si="2">SUM(C26:C42)</f>
        <v>12</v>
      </c>
      <c r="D43" s="704">
        <f t="shared" si="2"/>
        <v>12</v>
      </c>
      <c r="E43" s="704">
        <f t="shared" si="2"/>
        <v>12</v>
      </c>
      <c r="F43" s="704">
        <f t="shared" si="2"/>
        <v>17</v>
      </c>
      <c r="G43" s="704">
        <f t="shared" si="2"/>
        <v>8</v>
      </c>
      <c r="H43" s="704">
        <f t="shared" si="2"/>
        <v>4</v>
      </c>
      <c r="I43" s="704">
        <f t="shared" si="2"/>
        <v>2</v>
      </c>
      <c r="J43" s="704">
        <f t="shared" si="2"/>
        <v>4</v>
      </c>
      <c r="K43" s="2367">
        <v>71</v>
      </c>
      <c r="L43" s="2368"/>
    </row>
  </sheetData>
  <mergeCells count="30">
    <mergeCell ref="A43:B43"/>
    <mergeCell ref="K43:L43"/>
    <mergeCell ref="K39:L39"/>
    <mergeCell ref="K40:L40"/>
    <mergeCell ref="K41:L41"/>
    <mergeCell ref="K42:L42"/>
    <mergeCell ref="K38:L38"/>
    <mergeCell ref="K27:L27"/>
    <mergeCell ref="K28:L28"/>
    <mergeCell ref="K29:L29"/>
    <mergeCell ref="K30:L30"/>
    <mergeCell ref="K31:L31"/>
    <mergeCell ref="K32:L32"/>
    <mergeCell ref="K33:L33"/>
    <mergeCell ref="K34:L34"/>
    <mergeCell ref="K35:L35"/>
    <mergeCell ref="K36:L36"/>
    <mergeCell ref="K37:L37"/>
    <mergeCell ref="K26:L26"/>
    <mergeCell ref="A1:L1"/>
    <mergeCell ref="A2:A3"/>
    <mergeCell ref="B2:B3"/>
    <mergeCell ref="C2:K2"/>
    <mergeCell ref="L2:L3"/>
    <mergeCell ref="A21:B21"/>
    <mergeCell ref="A23:L23"/>
    <mergeCell ref="A24:A25"/>
    <mergeCell ref="B24:B25"/>
    <mergeCell ref="C24:J24"/>
    <mergeCell ref="K24:L25"/>
  </mergeCells>
  <pageMargins left="0.25" right="0.25" top="0.75" bottom="0.75" header="0.3" footer="0.3"/>
  <pageSetup scale="94" orientation="portrait" r:id="rId1"/>
  <ignoredErrors>
    <ignoredError sqref="E25" twoDigitTextYear="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K65"/>
  <sheetViews>
    <sheetView topLeftCell="A7" zoomScaleNormal="100" workbookViewId="0">
      <selection activeCell="I30" sqref="I30:J30"/>
    </sheetView>
  </sheetViews>
  <sheetFormatPr defaultRowHeight="12.75"/>
  <cols>
    <col min="1" max="2" width="15.5" customWidth="1"/>
    <col min="3" max="4" width="10.83203125" customWidth="1"/>
    <col min="5" max="7" width="7.33203125" customWidth="1"/>
    <col min="8" max="8" width="7.83203125" customWidth="1"/>
    <col min="9" max="10" width="7.33203125" customWidth="1"/>
    <col min="11" max="11" width="12.5" customWidth="1"/>
  </cols>
  <sheetData>
    <row r="1" spans="1:11" ht="16.5" thickBot="1">
      <c r="A1" s="1282" t="s">
        <v>371</v>
      </c>
      <c r="B1" s="1283"/>
      <c r="C1" s="1283"/>
      <c r="D1" s="1283"/>
      <c r="E1" s="1283"/>
      <c r="F1" s="1283"/>
      <c r="G1" s="1283"/>
      <c r="H1" s="1283"/>
      <c r="I1" s="1283"/>
      <c r="J1" s="1283"/>
      <c r="K1" s="1284"/>
    </row>
    <row r="2" spans="1:11" ht="38.25">
      <c r="A2" s="733" t="s">
        <v>372</v>
      </c>
      <c r="B2" s="734" t="s">
        <v>373</v>
      </c>
      <c r="C2" s="1285" t="s">
        <v>374</v>
      </c>
      <c r="D2" s="1286"/>
      <c r="E2" s="1287" t="s">
        <v>375</v>
      </c>
      <c r="F2" s="1288"/>
      <c r="G2" s="1287" t="s">
        <v>22</v>
      </c>
      <c r="H2" s="1288"/>
      <c r="I2" s="1287" t="s">
        <v>376</v>
      </c>
      <c r="J2" s="1288"/>
      <c r="K2" s="735" t="s">
        <v>377</v>
      </c>
    </row>
    <row r="3" spans="1:11" ht="13.5" thickBot="1">
      <c r="A3" s="736">
        <f>PRODUCT(E3,1/G3)</f>
        <v>22.3</v>
      </c>
      <c r="B3" s="737">
        <f>SUM(K9,K13,K17,K21,K25,K29)</f>
        <v>1280</v>
      </c>
      <c r="C3" s="1289">
        <f>SUM(K33,F58)</f>
        <v>90.3</v>
      </c>
      <c r="D3" s="1290"/>
      <c r="E3" s="1291">
        <v>825</v>
      </c>
      <c r="F3" s="1292"/>
      <c r="G3" s="1291">
        <v>37</v>
      </c>
      <c r="H3" s="1292"/>
      <c r="I3" s="1291">
        <v>2179</v>
      </c>
      <c r="J3" s="1292"/>
      <c r="K3" s="738">
        <v>3280</v>
      </c>
    </row>
    <row r="4" spans="1:11" ht="13.5" thickBot="1">
      <c r="A4" s="1269" t="s">
        <v>378</v>
      </c>
      <c r="B4" s="1270"/>
      <c r="C4" s="1270"/>
      <c r="D4" s="1271"/>
      <c r="E4" s="1275" t="s">
        <v>379</v>
      </c>
      <c r="F4" s="1276"/>
      <c r="G4" s="1276"/>
      <c r="H4" s="1276"/>
      <c r="I4" s="1276"/>
      <c r="J4" s="1277"/>
      <c r="K4" s="1278" t="s">
        <v>287</v>
      </c>
    </row>
    <row r="5" spans="1:11" ht="13.5" thickBot="1">
      <c r="A5" s="1272"/>
      <c r="B5" s="1273"/>
      <c r="C5" s="1273"/>
      <c r="D5" s="1274"/>
      <c r="E5" s="1280" t="s">
        <v>257</v>
      </c>
      <c r="F5" s="1281"/>
      <c r="G5" s="1280" t="s">
        <v>263</v>
      </c>
      <c r="H5" s="1281"/>
      <c r="I5" s="1280" t="s">
        <v>280</v>
      </c>
      <c r="J5" s="1281"/>
      <c r="K5" s="1279"/>
    </row>
    <row r="6" spans="1:11" ht="12.75" customHeight="1">
      <c r="A6" s="1367" t="s">
        <v>385</v>
      </c>
      <c r="B6" s="1368"/>
      <c r="C6" s="1293" t="s">
        <v>383</v>
      </c>
      <c r="D6" s="739" t="s">
        <v>380</v>
      </c>
      <c r="E6" s="1301"/>
      <c r="F6" s="1301"/>
      <c r="G6" s="1301"/>
      <c r="H6" s="1301"/>
      <c r="I6" s="1301">
        <v>353</v>
      </c>
      <c r="J6" s="1302"/>
      <c r="K6" s="740">
        <f>SUM(E6:J6)</f>
        <v>353</v>
      </c>
    </row>
    <row r="7" spans="1:11">
      <c r="A7" s="1369"/>
      <c r="B7" s="1370"/>
      <c r="C7" s="1294"/>
      <c r="D7" s="741" t="s">
        <v>381</v>
      </c>
      <c r="E7" s="1303"/>
      <c r="F7" s="1303"/>
      <c r="G7" s="1303"/>
      <c r="H7" s="1303"/>
      <c r="I7" s="1303"/>
      <c r="J7" s="1304"/>
      <c r="K7" s="742">
        <f>SUM(E7:J7)</f>
        <v>0</v>
      </c>
    </row>
    <row r="8" spans="1:11" ht="13.5" thickBot="1">
      <c r="A8" s="1369"/>
      <c r="B8" s="1370"/>
      <c r="C8" s="1294"/>
      <c r="D8" s="743" t="s">
        <v>382</v>
      </c>
      <c r="E8" s="1303"/>
      <c r="F8" s="1303"/>
      <c r="G8" s="1303"/>
      <c r="H8" s="1303"/>
      <c r="I8" s="1303"/>
      <c r="J8" s="1304"/>
      <c r="K8" s="744">
        <f>SUM(E8:J8)</f>
        <v>0</v>
      </c>
    </row>
    <row r="9" spans="1:11" ht="13.5" thickBot="1">
      <c r="A9" s="1369"/>
      <c r="B9" s="1370"/>
      <c r="C9" s="1295"/>
      <c r="D9" s="745" t="s">
        <v>287</v>
      </c>
      <c r="E9" s="1309"/>
      <c r="F9" s="1310"/>
      <c r="G9" s="1309">
        <f>SUM(G6:G8)</f>
        <v>0</v>
      </c>
      <c r="H9" s="1310"/>
      <c r="I9" s="1309">
        <f>SUM(I6:I8)</f>
        <v>353</v>
      </c>
      <c r="J9" s="1310"/>
      <c r="K9" s="746">
        <f>SUM(K6:K8)</f>
        <v>353</v>
      </c>
    </row>
    <row r="10" spans="1:11">
      <c r="A10" s="1369"/>
      <c r="B10" s="1370"/>
      <c r="C10" s="1293" t="s">
        <v>384</v>
      </c>
      <c r="D10" s="739" t="s">
        <v>380</v>
      </c>
      <c r="E10" s="1296"/>
      <c r="F10" s="1297"/>
      <c r="G10" s="1296"/>
      <c r="H10" s="1298"/>
      <c r="I10" s="1297">
        <v>749</v>
      </c>
      <c r="J10" s="1298"/>
      <c r="K10" s="747">
        <f>SUM(E10:J10)</f>
        <v>749</v>
      </c>
    </row>
    <row r="11" spans="1:11">
      <c r="A11" s="1369"/>
      <c r="B11" s="1370"/>
      <c r="C11" s="1294"/>
      <c r="D11" s="741" t="s">
        <v>381</v>
      </c>
      <c r="E11" s="1299"/>
      <c r="F11" s="1300"/>
      <c r="G11" s="1299"/>
      <c r="H11" s="1300"/>
      <c r="I11" s="1299"/>
      <c r="J11" s="1300"/>
      <c r="K11" s="734">
        <f>SUM(E11:J11)</f>
        <v>0</v>
      </c>
    </row>
    <row r="12" spans="1:11" ht="13.5" thickBot="1">
      <c r="A12" s="1369"/>
      <c r="B12" s="1370"/>
      <c r="C12" s="1294"/>
      <c r="D12" s="743" t="s">
        <v>382</v>
      </c>
      <c r="E12" s="1305"/>
      <c r="F12" s="1306"/>
      <c r="G12" s="1305">
        <v>12</v>
      </c>
      <c r="H12" s="1306"/>
      <c r="I12" s="1305">
        <v>48</v>
      </c>
      <c r="J12" s="1306"/>
      <c r="K12" s="748">
        <f>SUM(E12:J12)</f>
        <v>60</v>
      </c>
    </row>
    <row r="13" spans="1:11" ht="13.5" thickBot="1">
      <c r="A13" s="1369"/>
      <c r="B13" s="1370"/>
      <c r="C13" s="1295"/>
      <c r="D13" s="745" t="s">
        <v>287</v>
      </c>
      <c r="E13" s="1307">
        <f>SUM(E10:E12)</f>
        <v>0</v>
      </c>
      <c r="F13" s="1308"/>
      <c r="G13" s="1307">
        <f>SUM(G10:G12)</f>
        <v>12</v>
      </c>
      <c r="H13" s="1308"/>
      <c r="I13" s="1307">
        <f>SUM(I10:I12)</f>
        <v>797</v>
      </c>
      <c r="J13" s="1308"/>
      <c r="K13" s="749">
        <f>SUM(K10:K12)</f>
        <v>809</v>
      </c>
    </row>
    <row r="14" spans="1:11">
      <c r="A14" s="1369"/>
      <c r="B14" s="1370"/>
      <c r="C14" s="1293" t="s">
        <v>427</v>
      </c>
      <c r="D14" s="739" t="s">
        <v>380</v>
      </c>
      <c r="E14" s="1296"/>
      <c r="F14" s="1297"/>
      <c r="G14" s="1296"/>
      <c r="H14" s="1298"/>
      <c r="I14" s="1297">
        <v>68</v>
      </c>
      <c r="J14" s="1298"/>
      <c r="K14" s="740">
        <f>SUM(E14:J14)</f>
        <v>68</v>
      </c>
    </row>
    <row r="15" spans="1:11">
      <c r="A15" s="1369"/>
      <c r="B15" s="1370"/>
      <c r="C15" s="1294"/>
      <c r="D15" s="741" t="s">
        <v>381</v>
      </c>
      <c r="E15" s="1299"/>
      <c r="F15" s="1300"/>
      <c r="G15" s="1299"/>
      <c r="H15" s="1300"/>
      <c r="I15" s="1299"/>
      <c r="J15" s="1300"/>
      <c r="K15" s="742">
        <f>SUM(E15:J15)</f>
        <v>0</v>
      </c>
    </row>
    <row r="16" spans="1:11" ht="13.5" thickBot="1">
      <c r="A16" s="1369"/>
      <c r="B16" s="1370"/>
      <c r="C16" s="1294"/>
      <c r="D16" s="743" t="s">
        <v>382</v>
      </c>
      <c r="E16" s="1305"/>
      <c r="F16" s="1306"/>
      <c r="G16" s="1305"/>
      <c r="H16" s="1306"/>
      <c r="I16" s="1305"/>
      <c r="J16" s="1306"/>
      <c r="K16" s="744">
        <f>SUM(E16:J16)</f>
        <v>0</v>
      </c>
    </row>
    <row r="17" spans="1:11" ht="13.5" thickBot="1">
      <c r="A17" s="1369"/>
      <c r="B17" s="1370"/>
      <c r="C17" s="1295"/>
      <c r="D17" s="745" t="s">
        <v>287</v>
      </c>
      <c r="E17" s="1307">
        <f>SUM(E14:E16)</f>
        <v>0</v>
      </c>
      <c r="F17" s="1308"/>
      <c r="G17" s="1307">
        <f>SUM(G14:G16)</f>
        <v>0</v>
      </c>
      <c r="H17" s="1308"/>
      <c r="I17" s="1307">
        <f>SUM(I14:I16)</f>
        <v>68</v>
      </c>
      <c r="J17" s="1308"/>
      <c r="K17" s="749">
        <f>SUM(K14:K16)</f>
        <v>68</v>
      </c>
    </row>
    <row r="18" spans="1:11">
      <c r="A18" s="1369"/>
      <c r="B18" s="1370"/>
      <c r="C18" s="1293" t="s">
        <v>426</v>
      </c>
      <c r="D18" s="739" t="s">
        <v>380</v>
      </c>
      <c r="E18" s="1296"/>
      <c r="F18" s="1297"/>
      <c r="G18" s="1296"/>
      <c r="H18" s="1298"/>
      <c r="I18" s="1297"/>
      <c r="J18" s="1298"/>
      <c r="K18" s="740">
        <f>SUM(E18:J18)</f>
        <v>0</v>
      </c>
    </row>
    <row r="19" spans="1:11">
      <c r="A19" s="1369"/>
      <c r="B19" s="1370"/>
      <c r="C19" s="1294"/>
      <c r="D19" s="741" t="s">
        <v>381</v>
      </c>
      <c r="E19" s="1299"/>
      <c r="F19" s="1300"/>
      <c r="G19" s="1299"/>
      <c r="H19" s="1300"/>
      <c r="I19" s="1299"/>
      <c r="J19" s="1300"/>
      <c r="K19" s="742">
        <f>SUM(E19:J19)</f>
        <v>0</v>
      </c>
    </row>
    <row r="20" spans="1:11" ht="13.5" thickBot="1">
      <c r="A20" s="1369"/>
      <c r="B20" s="1370"/>
      <c r="C20" s="1294"/>
      <c r="D20" s="743" t="s">
        <v>382</v>
      </c>
      <c r="E20" s="1305"/>
      <c r="F20" s="1306"/>
      <c r="G20" s="1305"/>
      <c r="H20" s="1306"/>
      <c r="I20" s="1305"/>
      <c r="J20" s="1306"/>
      <c r="K20" s="744">
        <f>SUM(E20:J20)</f>
        <v>0</v>
      </c>
    </row>
    <row r="21" spans="1:11" ht="13.5" thickBot="1">
      <c r="A21" s="1369"/>
      <c r="B21" s="1370"/>
      <c r="C21" s="1295"/>
      <c r="D21" s="745" t="s">
        <v>287</v>
      </c>
      <c r="E21" s="1307">
        <f>SUM(E18:E20)</f>
        <v>0</v>
      </c>
      <c r="F21" s="1311"/>
      <c r="G21" s="1307">
        <f>SUM(G18:G20)</f>
        <v>0</v>
      </c>
      <c r="H21" s="1311"/>
      <c r="I21" s="1307">
        <f>SUM(I18:I20)</f>
        <v>0</v>
      </c>
      <c r="J21" s="1311"/>
      <c r="K21" s="749">
        <f>SUM(K18:K20)</f>
        <v>0</v>
      </c>
    </row>
    <row r="22" spans="1:11" ht="12.75" customHeight="1">
      <c r="A22" s="1369"/>
      <c r="B22" s="1370"/>
      <c r="C22" s="1293" t="s">
        <v>428</v>
      </c>
      <c r="D22" s="739" t="s">
        <v>380</v>
      </c>
      <c r="E22" s="1296">
        <v>50</v>
      </c>
      <c r="F22" s="1297"/>
      <c r="G22" s="1296"/>
      <c r="H22" s="1298"/>
      <c r="I22" s="1297"/>
      <c r="J22" s="1298"/>
      <c r="K22" s="740">
        <f>SUM(E22:J22)</f>
        <v>50</v>
      </c>
    </row>
    <row r="23" spans="1:11">
      <c r="A23" s="1369"/>
      <c r="B23" s="1370"/>
      <c r="C23" s="1294"/>
      <c r="D23" s="741" t="s">
        <v>381</v>
      </c>
      <c r="E23" s="1299"/>
      <c r="F23" s="1300"/>
      <c r="G23" s="1299"/>
      <c r="H23" s="1300"/>
      <c r="I23" s="1299"/>
      <c r="J23" s="1300"/>
      <c r="K23" s="742">
        <f>SUM(E23:J23)</f>
        <v>0</v>
      </c>
    </row>
    <row r="24" spans="1:11" ht="13.5" thickBot="1">
      <c r="A24" s="1369"/>
      <c r="B24" s="1370"/>
      <c r="C24" s="1294"/>
      <c r="D24" s="743" t="s">
        <v>382</v>
      </c>
      <c r="E24" s="1312"/>
      <c r="F24" s="1313"/>
      <c r="G24" s="1312">
        <v>0</v>
      </c>
      <c r="H24" s="1313"/>
      <c r="I24" s="1312"/>
      <c r="J24" s="1313"/>
      <c r="K24" s="744">
        <v>0</v>
      </c>
    </row>
    <row r="25" spans="1:11" ht="13.5" thickBot="1">
      <c r="A25" s="1369"/>
      <c r="B25" s="1370"/>
      <c r="C25" s="1295"/>
      <c r="D25" s="745" t="s">
        <v>287</v>
      </c>
      <c r="E25" s="1307">
        <f>SUM(E22:E24)</f>
        <v>50</v>
      </c>
      <c r="F25" s="1311"/>
      <c r="G25" s="1307">
        <f>SUM(G22:G24)</f>
        <v>0</v>
      </c>
      <c r="H25" s="1311"/>
      <c r="I25" s="1307">
        <f>SUM(I22:I24)</f>
        <v>0</v>
      </c>
      <c r="J25" s="1311"/>
      <c r="K25" s="749">
        <f>SUM(K22:K24)</f>
        <v>50</v>
      </c>
    </row>
    <row r="26" spans="1:11" ht="12.75" hidden="1" customHeight="1">
      <c r="A26" s="790"/>
      <c r="B26" s="791"/>
      <c r="C26" s="1293" t="s">
        <v>384</v>
      </c>
      <c r="D26" s="739" t="s">
        <v>380</v>
      </c>
      <c r="E26" s="1296"/>
      <c r="F26" s="1297"/>
      <c r="G26" s="1296"/>
      <c r="H26" s="1298"/>
      <c r="I26" s="1297"/>
      <c r="J26" s="1298"/>
      <c r="K26" s="740">
        <f>SUM(E26:J26)</f>
        <v>0</v>
      </c>
    </row>
    <row r="27" spans="1:11" ht="12.75" hidden="1" customHeight="1">
      <c r="A27" s="790"/>
      <c r="B27" s="791"/>
      <c r="C27" s="1294"/>
      <c r="D27" s="741" t="s">
        <v>381</v>
      </c>
      <c r="E27" s="1299"/>
      <c r="F27" s="1300"/>
      <c r="G27" s="1299"/>
      <c r="H27" s="1300"/>
      <c r="I27" s="1299"/>
      <c r="J27" s="1300"/>
      <c r="K27" s="742">
        <f>SUM(E27:J27)</f>
        <v>0</v>
      </c>
    </row>
    <row r="28" spans="1:11" ht="13.5" hidden="1" customHeight="1" thickBot="1">
      <c r="A28" s="790"/>
      <c r="B28" s="791"/>
      <c r="C28" s="1294"/>
      <c r="D28" s="743" t="s">
        <v>382</v>
      </c>
      <c r="E28" s="1305"/>
      <c r="F28" s="1306"/>
      <c r="G28" s="1305"/>
      <c r="H28" s="1306"/>
      <c r="I28" s="1305"/>
      <c r="J28" s="1306"/>
      <c r="K28" s="744">
        <f>SUM(E28:J28)</f>
        <v>0</v>
      </c>
    </row>
    <row r="29" spans="1:11" ht="13.5" hidden="1" customHeight="1" thickBot="1">
      <c r="A29" s="792"/>
      <c r="B29" s="793"/>
      <c r="C29" s="1295"/>
      <c r="D29" s="745" t="s">
        <v>287</v>
      </c>
      <c r="E29" s="1307">
        <f>SUM(E26:E28)</f>
        <v>0</v>
      </c>
      <c r="F29" s="1311"/>
      <c r="G29" s="1307">
        <f>SUM(G26:G28)</f>
        <v>0</v>
      </c>
      <c r="H29" s="1311"/>
      <c r="I29" s="1307">
        <f>SUM(I26:I28)</f>
        <v>0</v>
      </c>
      <c r="J29" s="1311"/>
      <c r="K29" s="749">
        <f>SUM(K26:K28)</f>
        <v>0</v>
      </c>
    </row>
    <row r="30" spans="1:11" ht="13.5" thickBot="1">
      <c r="A30" s="1314" t="s">
        <v>386</v>
      </c>
      <c r="B30" s="1315"/>
      <c r="C30" s="1315"/>
      <c r="D30" s="1316"/>
      <c r="E30" s="1317">
        <f>SUM(E6/18,E10/20,E14/22,E18/24,E22/28)</f>
        <v>1.79</v>
      </c>
      <c r="F30" s="1318"/>
      <c r="G30" s="1317">
        <f t="shared" ref="G30" si="0">SUM(G6/18,G10/20,G14/19,G18/24,G22/28)</f>
        <v>0</v>
      </c>
      <c r="H30" s="1318"/>
      <c r="I30" s="1317">
        <f>SUM(I6/18,I10/20,I14/19,I18/24,I22/28)</f>
        <v>60.64</v>
      </c>
      <c r="J30" s="1318"/>
      <c r="K30" s="750">
        <f>SUM(E30:J30)</f>
        <v>62.43</v>
      </c>
    </row>
    <row r="31" spans="1:11" ht="13.5" thickBot="1">
      <c r="A31" s="1319" t="s">
        <v>387</v>
      </c>
      <c r="B31" s="1320"/>
      <c r="C31" s="1320"/>
      <c r="D31" s="1321"/>
      <c r="E31" s="1317">
        <f>SUM(E7/18,E11/20,E15/22,E22/24,E23/28)</f>
        <v>2.08</v>
      </c>
      <c r="F31" s="1318"/>
      <c r="G31" s="1317">
        <f t="shared" ref="G31" si="1">SUM(G7/18,G11/20,G15/22,G19/24,G23/28)</f>
        <v>0</v>
      </c>
      <c r="H31" s="1318"/>
      <c r="I31" s="1317">
        <f t="shared" ref="I31" si="2">SUM(I7/18,I11/20,I15/22,I19/24,I23/28)</f>
        <v>0</v>
      </c>
      <c r="J31" s="1318"/>
      <c r="K31" s="799">
        <f>SUM(E31:J31)</f>
        <v>2.08</v>
      </c>
    </row>
    <row r="32" spans="1:11" ht="13.5" thickBot="1">
      <c r="A32" s="1322" t="s">
        <v>388</v>
      </c>
      <c r="B32" s="1323"/>
      <c r="C32" s="1323"/>
      <c r="D32" s="1324"/>
      <c r="E32" s="1317">
        <f>SUM(E8/18,E12/20,E16/22,E20/24,E25/28)</f>
        <v>1.79</v>
      </c>
      <c r="F32" s="1318"/>
      <c r="G32" s="1317">
        <f t="shared" ref="G32" si="3">SUM(G8/18,G12/20,G16/22,G20/24,G25/28)</f>
        <v>0.6</v>
      </c>
      <c r="H32" s="1318"/>
      <c r="I32" s="1317">
        <f>SUM(I8/18,I12/20,I16/22,I20/24,I24/28)</f>
        <v>2.4</v>
      </c>
      <c r="J32" s="1318"/>
      <c r="K32" s="750">
        <f>SUM(E32:J32)</f>
        <v>4.79</v>
      </c>
    </row>
    <row r="33" spans="1:11" ht="13.5" thickBot="1">
      <c r="A33" s="1325" t="s">
        <v>389</v>
      </c>
      <c r="B33" s="1326"/>
      <c r="C33" s="1326"/>
      <c r="D33" s="1327"/>
      <c r="E33" s="1328">
        <f>SUM(E30:E32)</f>
        <v>5.66</v>
      </c>
      <c r="F33" s="1329"/>
      <c r="G33" s="1328">
        <f>SUM(G30:G32)</f>
        <v>0.6</v>
      </c>
      <c r="H33" s="1329"/>
      <c r="I33" s="1328">
        <f>SUM(I30:I32)</f>
        <v>63.04</v>
      </c>
      <c r="J33" s="1329"/>
      <c r="K33" s="749">
        <f>SUM(K30:K32)</f>
        <v>69.3</v>
      </c>
    </row>
    <row r="34" spans="1:11" ht="13.5" thickBot="1">
      <c r="A34" s="1330" t="s">
        <v>390</v>
      </c>
      <c r="B34" s="1331"/>
      <c r="C34" s="1331"/>
      <c r="D34" s="1332"/>
      <c r="E34" s="1335"/>
      <c r="F34" s="1336"/>
      <c r="G34" s="1335"/>
      <c r="H34" s="1336"/>
      <c r="I34" s="1335"/>
      <c r="J34" s="1336"/>
      <c r="K34" s="754">
        <f>SUM(E34:I34)</f>
        <v>0</v>
      </c>
    </row>
    <row r="35" spans="1:11" ht="13.5" thickBot="1">
      <c r="A35" s="1330" t="s">
        <v>391</v>
      </c>
      <c r="B35" s="1331"/>
      <c r="C35" s="1331"/>
      <c r="D35" s="1332"/>
      <c r="E35" s="1333"/>
      <c r="F35" s="1334"/>
      <c r="G35" s="1333"/>
      <c r="H35" s="1334"/>
      <c r="I35" s="1333">
        <v>2</v>
      </c>
      <c r="J35" s="1334"/>
      <c r="K35" s="754"/>
    </row>
    <row r="36" spans="1:11">
      <c r="A36" s="1330" t="s">
        <v>392</v>
      </c>
      <c r="B36" s="1331"/>
      <c r="C36" s="1331"/>
      <c r="D36" s="1332"/>
      <c r="E36" s="1333"/>
      <c r="F36" s="1334"/>
      <c r="G36" s="1333"/>
      <c r="H36" s="1334"/>
      <c r="I36" s="1333">
        <v>1</v>
      </c>
      <c r="J36" s="1334"/>
      <c r="K36" s="754"/>
    </row>
    <row r="37" spans="1:11" ht="13.5" thickBot="1">
      <c r="A37" s="1347" t="s">
        <v>393</v>
      </c>
      <c r="B37" s="1348"/>
      <c r="C37" s="1348"/>
      <c r="D37" s="1349"/>
      <c r="E37" s="1350"/>
      <c r="F37" s="1351"/>
      <c r="G37" s="1350"/>
      <c r="H37" s="1351"/>
      <c r="I37" s="1350"/>
      <c r="J37" s="1351"/>
      <c r="K37" s="752">
        <f>SUM(E37:I37)</f>
        <v>0</v>
      </c>
    </row>
    <row r="38" spans="1:11" ht="13.5" hidden="1" thickBot="1">
      <c r="A38" s="1347" t="s">
        <v>429</v>
      </c>
      <c r="B38" s="1348"/>
      <c r="C38" s="1348"/>
      <c r="D38" s="1349"/>
      <c r="E38" s="1350"/>
      <c r="F38" s="1351"/>
      <c r="G38" s="1350"/>
      <c r="H38" s="1351"/>
      <c r="I38" s="1350"/>
      <c r="J38" s="1351"/>
      <c r="K38" s="752">
        <f>SUM(E38:I38)</f>
        <v>0</v>
      </c>
    </row>
    <row r="39" spans="1:11" ht="26.25" customHeight="1" thickBot="1">
      <c r="A39" s="1337" t="s">
        <v>394</v>
      </c>
      <c r="B39" s="1338"/>
      <c r="C39" s="1338"/>
      <c r="D39" s="1339"/>
      <c r="E39" s="1340"/>
      <c r="F39" s="1341"/>
      <c r="G39" s="1340"/>
      <c r="H39" s="1341"/>
      <c r="I39" s="1340">
        <v>37</v>
      </c>
      <c r="J39" s="1341"/>
      <c r="K39" s="750">
        <f>SUM(E39:J39)</f>
        <v>37</v>
      </c>
    </row>
    <row r="40" spans="1:11" ht="13.5" thickBot="1">
      <c r="A40" s="1342" t="s">
        <v>395</v>
      </c>
      <c r="B40" s="1343"/>
      <c r="C40" s="1343"/>
      <c r="D40" s="1344"/>
      <c r="E40" s="1345">
        <v>10</v>
      </c>
      <c r="F40" s="1346"/>
      <c r="G40" s="1307">
        <v>11.6</v>
      </c>
      <c r="H40" s="1308"/>
      <c r="I40" s="1311">
        <v>13.2</v>
      </c>
      <c r="J40" s="1308"/>
      <c r="K40" s="750" t="s">
        <v>0</v>
      </c>
    </row>
    <row r="41" spans="1:11" ht="13.5" thickBot="1">
      <c r="A41" s="1356" t="s">
        <v>396</v>
      </c>
      <c r="B41" s="1357"/>
      <c r="C41" s="1357"/>
      <c r="D41" s="1358"/>
      <c r="E41" s="1359">
        <v>33</v>
      </c>
      <c r="F41" s="1360"/>
      <c r="G41" s="1359">
        <v>0</v>
      </c>
      <c r="H41" s="1360"/>
      <c r="I41" s="1359">
        <v>1040</v>
      </c>
      <c r="J41" s="1360"/>
      <c r="K41" s="755">
        <f>SUM(E41:J41)</f>
        <v>1073</v>
      </c>
    </row>
    <row r="42" spans="1:11" ht="13.5" thickBot="1">
      <c r="A42" s="1361" t="s">
        <v>397</v>
      </c>
      <c r="B42" s="1362"/>
      <c r="C42" s="1362"/>
      <c r="D42" s="1363"/>
      <c r="E42" s="1352">
        <f>PRODUCT(((E30+E31*0.75*1.35)*E40+(E39*E40*0)+E34*E40*0.05+E35*E40*0.075+E36*E40*0.1))*(1+E41*0.005/(E30+E31))</f>
        <v>40.619999999999997</v>
      </c>
      <c r="F42" s="1353"/>
      <c r="G42" s="1352"/>
      <c r="H42" s="1353"/>
      <c r="I42" s="1352">
        <f>PRODUCT(((I30+I31*0.75*1.35)*I40+(I39*I40*0)+I34*I40*0.05+I35*I40*0.075+I36*I40*0.1))*(1+I41*0.005/(I30+I31))</f>
        <v>872.67</v>
      </c>
      <c r="J42" s="1353"/>
      <c r="K42" s="756">
        <f>SUM(E42:J42)</f>
        <v>913.29</v>
      </c>
    </row>
    <row r="43" spans="1:11" ht="13.5" thickBot="1">
      <c r="A43" s="1361" t="s">
        <v>398</v>
      </c>
      <c r="B43" s="1362"/>
      <c r="C43" s="1362"/>
      <c r="D43" s="1362"/>
      <c r="E43" s="1352">
        <f>PRODUCT(((E33*0.75*1.35)*E40))</f>
        <v>57.31</v>
      </c>
      <c r="F43" s="1353"/>
      <c r="G43" s="1352">
        <f>PRODUCT(((G33*0.75*1.35)*G40))</f>
        <v>7.05</v>
      </c>
      <c r="H43" s="1353"/>
      <c r="I43" s="1352">
        <f>PRODUCT(((I32*0.75*1.35)*I40))</f>
        <v>32.08</v>
      </c>
      <c r="J43" s="1353"/>
      <c r="K43" s="757">
        <f>SUM(E43:J43)</f>
        <v>96.44</v>
      </c>
    </row>
    <row r="44" spans="1:11" ht="67.5" thickBot="1">
      <c r="A44" s="1275" t="s">
        <v>399</v>
      </c>
      <c r="B44" s="1276"/>
      <c r="C44" s="1276"/>
      <c r="D44" s="1276"/>
      <c r="E44" s="758"/>
      <c r="F44" s="759" t="s">
        <v>400</v>
      </c>
      <c r="G44" s="760" t="s">
        <v>401</v>
      </c>
      <c r="H44" s="761" t="s">
        <v>402</v>
      </c>
      <c r="I44" s="762" t="s">
        <v>403</v>
      </c>
      <c r="J44" s="763" t="s">
        <v>404</v>
      </c>
      <c r="K44" s="764" t="s">
        <v>405</v>
      </c>
    </row>
    <row r="45" spans="1:11">
      <c r="A45" s="1354" t="s">
        <v>406</v>
      </c>
      <c r="B45" s="1355"/>
      <c r="C45" s="1355"/>
      <c r="D45" s="1355"/>
      <c r="E45" s="765"/>
      <c r="F45" s="766">
        <v>1</v>
      </c>
      <c r="G45" s="767">
        <v>7</v>
      </c>
      <c r="H45" s="794">
        <v>16.95</v>
      </c>
      <c r="I45" s="769">
        <v>15</v>
      </c>
      <c r="J45" s="770">
        <v>28</v>
      </c>
      <c r="K45" s="751">
        <f>PRODUCT(F45*H45*(1+I45/100),1+(J45/(200*F45)))</f>
        <v>22.22</v>
      </c>
    </row>
    <row r="46" spans="1:11">
      <c r="A46" s="1383" t="s">
        <v>407</v>
      </c>
      <c r="B46" s="1384"/>
      <c r="C46" s="1384"/>
      <c r="D46" s="1384"/>
      <c r="E46" s="734"/>
      <c r="F46" s="767">
        <v>1</v>
      </c>
      <c r="G46" s="767">
        <v>7</v>
      </c>
      <c r="H46" s="768">
        <v>13.7</v>
      </c>
      <c r="I46" s="767"/>
      <c r="J46" s="771">
        <v>26</v>
      </c>
      <c r="K46" s="752">
        <f t="shared" ref="K46:K57" si="4">PRODUCT(F46*H46*(1+I46/100),1+(J46/(200*F46)))</f>
        <v>15.48</v>
      </c>
    </row>
    <row r="47" spans="1:11">
      <c r="A47" s="1383" t="s">
        <v>408</v>
      </c>
      <c r="B47" s="1384"/>
      <c r="C47" s="1384"/>
      <c r="D47" s="1384"/>
      <c r="E47" s="734"/>
      <c r="F47" s="767">
        <v>1</v>
      </c>
      <c r="G47" s="767">
        <v>7</v>
      </c>
      <c r="H47" s="768">
        <v>13.2</v>
      </c>
      <c r="I47" s="767"/>
      <c r="J47" s="771">
        <v>5</v>
      </c>
      <c r="K47" s="752">
        <f t="shared" si="4"/>
        <v>13.53</v>
      </c>
    </row>
    <row r="48" spans="1:11">
      <c r="A48" s="1383" t="s">
        <v>1829</v>
      </c>
      <c r="B48" s="1384"/>
      <c r="C48" s="1384"/>
      <c r="D48" s="1387"/>
      <c r="E48" s="772"/>
      <c r="F48" s="767">
        <v>1</v>
      </c>
      <c r="G48" s="767">
        <v>7</v>
      </c>
      <c r="H48" s="768">
        <v>13.2</v>
      </c>
      <c r="I48" s="767"/>
      <c r="J48" s="771">
        <v>12</v>
      </c>
      <c r="K48" s="752">
        <f t="shared" si="4"/>
        <v>13.99</v>
      </c>
    </row>
    <row r="49" spans="1:11">
      <c r="A49" s="1354" t="s">
        <v>409</v>
      </c>
      <c r="B49" s="1355"/>
      <c r="C49" s="1355"/>
      <c r="D49" s="1355"/>
      <c r="E49" s="734"/>
      <c r="F49" s="767">
        <v>1</v>
      </c>
      <c r="G49" s="767">
        <v>7</v>
      </c>
      <c r="H49" s="768">
        <v>12.6</v>
      </c>
      <c r="I49" s="767"/>
      <c r="J49" s="771">
        <v>9</v>
      </c>
      <c r="K49" s="752">
        <f t="shared" si="4"/>
        <v>13.17</v>
      </c>
    </row>
    <row r="50" spans="1:11">
      <c r="A50" s="1383" t="s">
        <v>410</v>
      </c>
      <c r="B50" s="1384"/>
      <c r="C50" s="1384"/>
      <c r="D50" s="1384"/>
      <c r="E50" s="734"/>
      <c r="F50" s="767"/>
      <c r="G50" s="767"/>
      <c r="H50" s="768"/>
      <c r="I50" s="767"/>
      <c r="J50" s="771"/>
      <c r="K50" s="752"/>
    </row>
    <row r="51" spans="1:11">
      <c r="A51" s="1383" t="s">
        <v>411</v>
      </c>
      <c r="B51" s="1384"/>
      <c r="C51" s="1384"/>
      <c r="D51" s="1384"/>
      <c r="E51" s="772"/>
      <c r="F51" s="767">
        <v>1</v>
      </c>
      <c r="G51" s="767">
        <v>7</v>
      </c>
      <c r="H51" s="768">
        <v>12.6</v>
      </c>
      <c r="I51" s="767"/>
      <c r="J51" s="771">
        <v>8</v>
      </c>
      <c r="K51" s="752">
        <f t="shared" si="4"/>
        <v>13.1</v>
      </c>
    </row>
    <row r="52" spans="1:11">
      <c r="A52" s="1383" t="s">
        <v>412</v>
      </c>
      <c r="B52" s="1384"/>
      <c r="C52" s="1384"/>
      <c r="D52" s="1384"/>
      <c r="E52" s="734"/>
      <c r="F52" s="767">
        <v>1</v>
      </c>
      <c r="G52" s="767">
        <v>7</v>
      </c>
      <c r="H52" s="768">
        <v>12.6</v>
      </c>
      <c r="I52" s="767"/>
      <c r="J52" s="771">
        <v>12</v>
      </c>
      <c r="K52" s="752">
        <f t="shared" si="4"/>
        <v>13.36</v>
      </c>
    </row>
    <row r="53" spans="1:11">
      <c r="A53" s="1383" t="s">
        <v>413</v>
      </c>
      <c r="B53" s="1384"/>
      <c r="C53" s="1384"/>
      <c r="D53" s="1384"/>
      <c r="E53" s="772"/>
      <c r="F53" s="767">
        <v>2</v>
      </c>
      <c r="G53" s="767">
        <v>4</v>
      </c>
      <c r="H53" s="768">
        <v>8.25</v>
      </c>
      <c r="I53" s="767"/>
      <c r="J53" s="771">
        <v>29</v>
      </c>
      <c r="K53" s="752">
        <f t="shared" si="4"/>
        <v>17.7</v>
      </c>
    </row>
    <row r="54" spans="1:11">
      <c r="A54" s="1383" t="s">
        <v>414</v>
      </c>
      <c r="B54" s="1384"/>
      <c r="C54" s="1384"/>
      <c r="D54" s="1384"/>
      <c r="E54" s="734"/>
      <c r="F54" s="767">
        <v>3</v>
      </c>
      <c r="G54" s="767" t="s">
        <v>1830</v>
      </c>
      <c r="H54" s="768">
        <v>7.27</v>
      </c>
      <c r="I54" s="767"/>
      <c r="J54" s="771">
        <v>97</v>
      </c>
      <c r="K54" s="752">
        <f t="shared" si="4"/>
        <v>25.34</v>
      </c>
    </row>
    <row r="55" spans="1:11">
      <c r="A55" s="1383" t="s">
        <v>415</v>
      </c>
      <c r="B55" s="1384"/>
      <c r="C55" s="1384"/>
      <c r="D55" s="1384"/>
      <c r="E55" s="734"/>
      <c r="F55" s="767"/>
      <c r="G55" s="767"/>
      <c r="H55" s="768"/>
      <c r="I55" s="767"/>
      <c r="J55" s="771"/>
      <c r="K55" s="752"/>
    </row>
    <row r="56" spans="1:11">
      <c r="A56" s="1383" t="s">
        <v>416</v>
      </c>
      <c r="B56" s="1384"/>
      <c r="C56" s="1384"/>
      <c r="D56" s="1384"/>
      <c r="E56" s="772"/>
      <c r="F56" s="767"/>
      <c r="G56" s="767"/>
      <c r="H56" s="768"/>
      <c r="I56" s="767"/>
      <c r="J56" s="771"/>
      <c r="K56" s="752"/>
    </row>
    <row r="57" spans="1:11" ht="13.5" thickBot="1">
      <c r="A57" s="1385" t="s">
        <v>417</v>
      </c>
      <c r="B57" s="1386"/>
      <c r="C57" s="1386"/>
      <c r="D57" s="1386"/>
      <c r="E57" s="773">
        <f>AVERAGE(E3/150,G3/5,I3/250,K3/400)</f>
        <v>7.5</v>
      </c>
      <c r="F57" s="774">
        <v>9</v>
      </c>
      <c r="G57" s="775"/>
      <c r="H57" s="776">
        <v>5.8</v>
      </c>
      <c r="I57" s="775"/>
      <c r="J57" s="777">
        <v>130</v>
      </c>
      <c r="K57" s="753">
        <f t="shared" si="4"/>
        <v>55.97</v>
      </c>
    </row>
    <row r="58" spans="1:11" ht="13.5" thickBot="1">
      <c r="A58" s="1371" t="s">
        <v>418</v>
      </c>
      <c r="B58" s="1372"/>
      <c r="C58" s="1372"/>
      <c r="D58" s="1372"/>
      <c r="E58" s="1373"/>
      <c r="F58" s="778">
        <f>SUM(F45:F57)</f>
        <v>21</v>
      </c>
      <c r="G58" s="779" t="s">
        <v>0</v>
      </c>
      <c r="H58" s="780" t="s">
        <v>0</v>
      </c>
      <c r="I58" s="781" t="s">
        <v>0</v>
      </c>
      <c r="J58" s="782" t="s">
        <v>0</v>
      </c>
      <c r="K58" s="783">
        <f>SUM(K45:K57)</f>
        <v>203.86</v>
      </c>
    </row>
    <row r="59" spans="1:11" ht="13.5" thickBot="1">
      <c r="A59" s="1374" t="s">
        <v>419</v>
      </c>
      <c r="B59" s="1377" t="s">
        <v>420</v>
      </c>
      <c r="C59" s="1378"/>
      <c r="D59" s="1378"/>
      <c r="E59" s="1378"/>
      <c r="F59" s="1378"/>
      <c r="G59" s="1378"/>
      <c r="H59" s="1378"/>
      <c r="I59" s="784" t="s">
        <v>0</v>
      </c>
      <c r="J59" s="785"/>
      <c r="K59" s="786">
        <f>PRODUCT(SUM(K42,K58))</f>
        <v>1117.1500000000001</v>
      </c>
    </row>
    <row r="60" spans="1:11" ht="13.5" thickBot="1">
      <c r="A60" s="1375"/>
      <c r="B60" s="1377" t="s">
        <v>421</v>
      </c>
      <c r="C60" s="1378"/>
      <c r="D60" s="1378"/>
      <c r="E60" s="1378"/>
      <c r="F60" s="1378"/>
      <c r="G60" s="1378"/>
      <c r="H60" s="1378"/>
      <c r="I60" s="784" t="s">
        <v>0</v>
      </c>
      <c r="J60" s="785" t="s">
        <v>0</v>
      </c>
      <c r="K60" s="786">
        <f>PRODUCT(K43)</f>
        <v>96.44</v>
      </c>
    </row>
    <row r="61" spans="1:11" ht="13.5" thickBot="1">
      <c r="A61" s="1375"/>
      <c r="B61" s="1377" t="s">
        <v>422</v>
      </c>
      <c r="C61" s="1378"/>
      <c r="D61" s="1378"/>
      <c r="E61" s="1378"/>
      <c r="F61" s="1378"/>
      <c r="G61" s="1378"/>
      <c r="H61" s="1378"/>
      <c r="I61" s="784" t="s">
        <v>0</v>
      </c>
      <c r="J61" s="785" t="s">
        <v>0</v>
      </c>
      <c r="K61" s="786">
        <v>100</v>
      </c>
    </row>
    <row r="62" spans="1:11" ht="13.5" thickBot="1">
      <c r="A62" s="1375"/>
      <c r="B62" s="1377" t="s">
        <v>423</v>
      </c>
      <c r="C62" s="1378"/>
      <c r="D62" s="1378"/>
      <c r="E62" s="1378"/>
      <c r="F62" s="1378"/>
      <c r="G62" s="1378"/>
      <c r="H62" s="1378"/>
      <c r="I62" s="784" t="s">
        <v>0</v>
      </c>
      <c r="J62" s="785" t="s">
        <v>0</v>
      </c>
      <c r="K62" s="787">
        <f>SUM(PRODUCT(K59,K61,1.6583),PRODUCT(K60,K61,1.5987))</f>
        <v>200675</v>
      </c>
    </row>
    <row r="63" spans="1:11" ht="13.5" thickBot="1">
      <c r="A63" s="1375"/>
      <c r="B63" s="1379" t="s">
        <v>424</v>
      </c>
      <c r="C63" s="1380"/>
      <c r="D63" s="1380"/>
      <c r="E63" s="1380"/>
      <c r="F63" s="1380"/>
      <c r="G63" s="1380"/>
      <c r="H63" s="1380"/>
      <c r="I63" s="1364"/>
      <c r="J63" s="1365"/>
      <c r="K63" s="788" t="s">
        <v>425</v>
      </c>
    </row>
    <row r="64" spans="1:11" ht="15.75" thickBot="1">
      <c r="A64" s="1376"/>
      <c r="B64" s="1381"/>
      <c r="C64" s="1382"/>
      <c r="D64" s="1382"/>
      <c r="E64" s="1382"/>
      <c r="F64" s="1382"/>
      <c r="G64" s="1382"/>
      <c r="H64" s="1382"/>
      <c r="I64" s="1307"/>
      <c r="J64" s="1308"/>
      <c r="K64" s="789">
        <f>SUM(K62:K62)</f>
        <v>200675</v>
      </c>
    </row>
    <row r="65" spans="1:11" ht="30" customHeight="1">
      <c r="A65" s="1366" t="s">
        <v>434</v>
      </c>
      <c r="B65" s="1366"/>
      <c r="C65" s="1366"/>
      <c r="D65" s="1366"/>
      <c r="E65" s="1366"/>
      <c r="F65" s="1366"/>
      <c r="G65" s="1366"/>
      <c r="H65" s="1366"/>
      <c r="I65" s="1366"/>
      <c r="J65" s="1366"/>
      <c r="K65" s="1366"/>
    </row>
  </sheetData>
  <mergeCells count="174">
    <mergeCell ref="I63:J63"/>
    <mergeCell ref="I64:J64"/>
    <mergeCell ref="A65:K65"/>
    <mergeCell ref="A6:B25"/>
    <mergeCell ref="A58:E58"/>
    <mergeCell ref="A59:A64"/>
    <mergeCell ref="B59:H59"/>
    <mergeCell ref="B60:H60"/>
    <mergeCell ref="B61:H61"/>
    <mergeCell ref="B62:H62"/>
    <mergeCell ref="B63:H64"/>
    <mergeCell ref="A52:D52"/>
    <mergeCell ref="A53:D53"/>
    <mergeCell ref="A54:D54"/>
    <mergeCell ref="A55:D55"/>
    <mergeCell ref="A56:D56"/>
    <mergeCell ref="A57:D57"/>
    <mergeCell ref="A46:D46"/>
    <mergeCell ref="A47:D47"/>
    <mergeCell ref="A48:D48"/>
    <mergeCell ref="A49:D49"/>
    <mergeCell ref="A50:D50"/>
    <mergeCell ref="A51:D51"/>
    <mergeCell ref="A43:D43"/>
    <mergeCell ref="E43:F43"/>
    <mergeCell ref="G43:H43"/>
    <mergeCell ref="I43:J43"/>
    <mergeCell ref="A44:D44"/>
    <mergeCell ref="A45:D45"/>
    <mergeCell ref="A41:D41"/>
    <mergeCell ref="E41:F41"/>
    <mergeCell ref="G41:H41"/>
    <mergeCell ref="I41:J41"/>
    <mergeCell ref="A42:D42"/>
    <mergeCell ref="E42:F42"/>
    <mergeCell ref="G42:H42"/>
    <mergeCell ref="I42:J42"/>
    <mergeCell ref="A40:D40"/>
    <mergeCell ref="E40:F40"/>
    <mergeCell ref="G40:H40"/>
    <mergeCell ref="I40:J40"/>
    <mergeCell ref="A37:D37"/>
    <mergeCell ref="E37:F37"/>
    <mergeCell ref="G37:H37"/>
    <mergeCell ref="I37:J37"/>
    <mergeCell ref="A38:D38"/>
    <mergeCell ref="E38:F38"/>
    <mergeCell ref="G38:H38"/>
    <mergeCell ref="I38:J38"/>
    <mergeCell ref="A36:D36"/>
    <mergeCell ref="E36:F36"/>
    <mergeCell ref="G36:H36"/>
    <mergeCell ref="I36:J36"/>
    <mergeCell ref="A34:D34"/>
    <mergeCell ref="E34:F34"/>
    <mergeCell ref="G34:H34"/>
    <mergeCell ref="I34:J34"/>
    <mergeCell ref="A39:D39"/>
    <mergeCell ref="E39:F39"/>
    <mergeCell ref="G39:H39"/>
    <mergeCell ref="I39:J39"/>
    <mergeCell ref="A32:D32"/>
    <mergeCell ref="E32:F32"/>
    <mergeCell ref="G32:H32"/>
    <mergeCell ref="I32:J32"/>
    <mergeCell ref="A33:D33"/>
    <mergeCell ref="E33:F33"/>
    <mergeCell ref="G33:H33"/>
    <mergeCell ref="I33:J33"/>
    <mergeCell ref="A35:D35"/>
    <mergeCell ref="E35:F35"/>
    <mergeCell ref="G35:H35"/>
    <mergeCell ref="I35:J35"/>
    <mergeCell ref="A30:D30"/>
    <mergeCell ref="E30:F30"/>
    <mergeCell ref="G30:H30"/>
    <mergeCell ref="I30:J30"/>
    <mergeCell ref="A31:D31"/>
    <mergeCell ref="E31:F31"/>
    <mergeCell ref="G31:H31"/>
    <mergeCell ref="I31:J31"/>
    <mergeCell ref="I27:J27"/>
    <mergeCell ref="E28:F28"/>
    <mergeCell ref="G28:H28"/>
    <mergeCell ref="I28:J28"/>
    <mergeCell ref="E29:F29"/>
    <mergeCell ref="G29:H29"/>
    <mergeCell ref="I29:J29"/>
    <mergeCell ref="I21:J21"/>
    <mergeCell ref="E17:F17"/>
    <mergeCell ref="G17:H17"/>
    <mergeCell ref="I17:J17"/>
    <mergeCell ref="I24:J24"/>
    <mergeCell ref="E25:F25"/>
    <mergeCell ref="G25:H25"/>
    <mergeCell ref="I25:J25"/>
    <mergeCell ref="C26:C29"/>
    <mergeCell ref="E26:F26"/>
    <mergeCell ref="G26:H26"/>
    <mergeCell ref="I26:J26"/>
    <mergeCell ref="E27:F27"/>
    <mergeCell ref="G27:H27"/>
    <mergeCell ref="C22:C25"/>
    <mergeCell ref="E22:F22"/>
    <mergeCell ref="G22:H22"/>
    <mergeCell ref="I22:J22"/>
    <mergeCell ref="E23:F23"/>
    <mergeCell ref="G23:H23"/>
    <mergeCell ref="I23:J23"/>
    <mergeCell ref="E24:F24"/>
    <mergeCell ref="G24:H24"/>
    <mergeCell ref="G9:H9"/>
    <mergeCell ref="I9:J9"/>
    <mergeCell ref="C18:C21"/>
    <mergeCell ref="E18:F18"/>
    <mergeCell ref="G18:H18"/>
    <mergeCell ref="I18:J18"/>
    <mergeCell ref="E19:F19"/>
    <mergeCell ref="G19:H19"/>
    <mergeCell ref="I19:J19"/>
    <mergeCell ref="C14:C17"/>
    <mergeCell ref="E14:F14"/>
    <mergeCell ref="G14:H14"/>
    <mergeCell ref="I14:J14"/>
    <mergeCell ref="E15:F15"/>
    <mergeCell ref="G15:H15"/>
    <mergeCell ref="I15:J15"/>
    <mergeCell ref="E16:F16"/>
    <mergeCell ref="G16:H16"/>
    <mergeCell ref="I16:J16"/>
    <mergeCell ref="E20:F20"/>
    <mergeCell ref="G20:H20"/>
    <mergeCell ref="I20:J20"/>
    <mergeCell ref="E21:F21"/>
    <mergeCell ref="G21:H21"/>
    <mergeCell ref="C10:C13"/>
    <mergeCell ref="E10:F10"/>
    <mergeCell ref="G10:H10"/>
    <mergeCell ref="I10:J10"/>
    <mergeCell ref="E11:F11"/>
    <mergeCell ref="G11:H11"/>
    <mergeCell ref="C6:C9"/>
    <mergeCell ref="E6:F6"/>
    <mergeCell ref="G6:H6"/>
    <mergeCell ref="I6:J6"/>
    <mergeCell ref="E7:F7"/>
    <mergeCell ref="G7:H7"/>
    <mergeCell ref="I7:J7"/>
    <mergeCell ref="E8:F8"/>
    <mergeCell ref="G8:H8"/>
    <mergeCell ref="I11:J11"/>
    <mergeCell ref="E12:F12"/>
    <mergeCell ref="G12:H12"/>
    <mergeCell ref="I12:J12"/>
    <mergeCell ref="E13:F13"/>
    <mergeCell ref="G13:H13"/>
    <mergeCell ref="I13:J13"/>
    <mergeCell ref="I8:J8"/>
    <mergeCell ref="E9:F9"/>
    <mergeCell ref="A4:D5"/>
    <mergeCell ref="E4:J4"/>
    <mergeCell ref="K4:K5"/>
    <mergeCell ref="E5:F5"/>
    <mergeCell ref="G5:H5"/>
    <mergeCell ref="I5:J5"/>
    <mergeCell ref="A1:K1"/>
    <mergeCell ref="C2:D2"/>
    <mergeCell ref="E2:F2"/>
    <mergeCell ref="G2:H2"/>
    <mergeCell ref="I2:J2"/>
    <mergeCell ref="C3:D3"/>
    <mergeCell ref="E3:F3"/>
    <mergeCell ref="G3:H3"/>
    <mergeCell ref="I3:J3"/>
  </mergeCells>
  <pageMargins left="0.25" right="0.25"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7"/>
  <dimension ref="A1:G54"/>
  <sheetViews>
    <sheetView topLeftCell="A29" workbookViewId="0">
      <selection activeCell="H14" sqref="H14"/>
    </sheetView>
  </sheetViews>
  <sheetFormatPr defaultRowHeight="12.75"/>
  <cols>
    <col min="1" max="1" width="21" customWidth="1"/>
    <col min="2" max="2" width="16.1640625" customWidth="1"/>
    <col min="3" max="3" width="17" customWidth="1"/>
    <col min="4" max="4" width="19.6640625" customWidth="1"/>
    <col min="5" max="6" width="16.1640625" customWidth="1"/>
  </cols>
  <sheetData>
    <row r="1" spans="1:7" ht="16.5" thickBot="1">
      <c r="A1" s="2369" t="s">
        <v>625</v>
      </c>
      <c r="B1" s="2370"/>
      <c r="C1" s="2370"/>
      <c r="D1" s="2370"/>
      <c r="E1" s="2370"/>
      <c r="F1" s="2370"/>
    </row>
    <row r="2" spans="1:7" ht="16.5" thickBot="1">
      <c r="A2" s="2371" t="s">
        <v>626</v>
      </c>
      <c r="B2" s="2372"/>
      <c r="C2" s="2372"/>
      <c r="D2" s="2372"/>
      <c r="E2" s="2372"/>
      <c r="F2" s="2373"/>
    </row>
    <row r="3" spans="1:7" ht="25.5">
      <c r="A3" s="730" t="s">
        <v>366</v>
      </c>
      <c r="B3" s="731" t="s">
        <v>367</v>
      </c>
      <c r="C3" s="731" t="s">
        <v>368</v>
      </c>
      <c r="D3" s="731" t="s">
        <v>369</v>
      </c>
      <c r="E3" s="731" t="s">
        <v>370</v>
      </c>
      <c r="F3" s="732" t="s">
        <v>291</v>
      </c>
    </row>
    <row r="4" spans="1:7" ht="38.25">
      <c r="A4" s="720" t="s">
        <v>1613</v>
      </c>
      <c r="B4" s="992" t="s">
        <v>1614</v>
      </c>
      <c r="C4" s="992">
        <v>2990</v>
      </c>
      <c r="D4" s="992" t="s">
        <v>1615</v>
      </c>
      <c r="E4" s="992" t="s">
        <v>1616</v>
      </c>
      <c r="F4" s="993"/>
    </row>
    <row r="5" spans="1:7" ht="51">
      <c r="A5" s="837" t="s">
        <v>1617</v>
      </c>
      <c r="B5" s="994" t="s">
        <v>1614</v>
      </c>
      <c r="C5" s="994">
        <v>1886.94</v>
      </c>
      <c r="D5" s="994" t="s">
        <v>1615</v>
      </c>
      <c r="E5" s="994" t="s">
        <v>1616</v>
      </c>
      <c r="F5" s="995"/>
    </row>
    <row r="6" spans="1:7" ht="38.25">
      <c r="A6" s="837" t="s">
        <v>1618</v>
      </c>
      <c r="B6" s="838" t="s">
        <v>1614</v>
      </c>
      <c r="C6" s="838">
        <v>1294.18</v>
      </c>
      <c r="D6" s="838" t="s">
        <v>1615</v>
      </c>
      <c r="E6" s="838" t="s">
        <v>1616</v>
      </c>
      <c r="F6" s="722"/>
    </row>
    <row r="7" spans="1:7" ht="38.25">
      <c r="A7" s="720" t="s">
        <v>1619</v>
      </c>
      <c r="B7" s="997" t="s">
        <v>1614</v>
      </c>
      <c r="C7" s="721">
        <v>24501.5</v>
      </c>
      <c r="D7" s="997" t="s">
        <v>1046</v>
      </c>
      <c r="E7" s="997" t="s">
        <v>1046</v>
      </c>
      <c r="F7" s="722" t="s">
        <v>1620</v>
      </c>
    </row>
    <row r="8" spans="1:7" ht="25.5">
      <c r="A8" s="996" t="s">
        <v>1621</v>
      </c>
      <c r="B8" s="721" t="s">
        <v>1622</v>
      </c>
      <c r="C8" s="838">
        <v>600</v>
      </c>
      <c r="D8" s="721" t="s">
        <v>1623</v>
      </c>
      <c r="E8" s="721" t="s">
        <v>1624</v>
      </c>
      <c r="F8" s="1092"/>
    </row>
    <row r="9" spans="1:7" ht="25.5">
      <c r="A9" s="996" t="s">
        <v>1625</v>
      </c>
      <c r="B9" s="997" t="s">
        <v>1622</v>
      </c>
      <c r="C9" s="999">
        <v>2100</v>
      </c>
      <c r="D9" s="1000" t="s">
        <v>1623</v>
      </c>
      <c r="E9" s="1000" t="s">
        <v>1624</v>
      </c>
      <c r="F9" s="1093"/>
      <c r="G9" s="933"/>
    </row>
    <row r="10" spans="1:7" ht="25.5">
      <c r="A10" s="720" t="s">
        <v>1626</v>
      </c>
      <c r="B10" s="721" t="s">
        <v>1622</v>
      </c>
      <c r="C10" s="1001">
        <v>1298.7</v>
      </c>
      <c r="D10" s="721" t="s">
        <v>1623</v>
      </c>
      <c r="E10" s="721" t="s">
        <v>1624</v>
      </c>
      <c r="F10" s="860"/>
      <c r="G10" s="933"/>
    </row>
    <row r="11" spans="1:7" ht="25.5">
      <c r="A11" s="720" t="s">
        <v>1627</v>
      </c>
      <c r="B11" s="721" t="s">
        <v>1622</v>
      </c>
      <c r="C11" s="1001">
        <v>1975</v>
      </c>
      <c r="D11" s="721" t="s">
        <v>1623</v>
      </c>
      <c r="E11" s="721" t="s">
        <v>1624</v>
      </c>
      <c r="F11" s="722"/>
    </row>
    <row r="12" spans="1:7" ht="38.25">
      <c r="A12" s="720" t="s">
        <v>1628</v>
      </c>
      <c r="B12" s="721" t="s">
        <v>1622</v>
      </c>
      <c r="C12" s="1001">
        <v>176.63</v>
      </c>
      <c r="D12" s="721" t="s">
        <v>1623</v>
      </c>
      <c r="E12" s="721" t="s">
        <v>1624</v>
      </c>
      <c r="F12" s="722"/>
      <c r="G12" s="925"/>
    </row>
    <row r="13" spans="1:7" ht="25.5">
      <c r="A13" s="720" t="s">
        <v>1629</v>
      </c>
      <c r="B13" s="721" t="s">
        <v>1630</v>
      </c>
      <c r="C13" s="1001">
        <v>2652</v>
      </c>
      <c r="D13" s="721" t="s">
        <v>1623</v>
      </c>
      <c r="E13" s="721" t="s">
        <v>1624</v>
      </c>
      <c r="F13" s="722"/>
    </row>
    <row r="14" spans="1:7" ht="25.5">
      <c r="A14" s="720" t="s">
        <v>1631</v>
      </c>
      <c r="B14" s="721" t="s">
        <v>1630</v>
      </c>
      <c r="C14" s="1001">
        <v>1949.56</v>
      </c>
      <c r="D14" s="721" t="s">
        <v>1623</v>
      </c>
      <c r="E14" s="721" t="s">
        <v>1624</v>
      </c>
      <c r="F14" s="722"/>
    </row>
    <row r="15" spans="1:7" ht="38.25">
      <c r="A15" s="720" t="s">
        <v>1632</v>
      </c>
      <c r="B15" s="721" t="s">
        <v>1630</v>
      </c>
      <c r="C15" s="1001">
        <v>176.63</v>
      </c>
      <c r="D15" s="721" t="s">
        <v>1623</v>
      </c>
      <c r="E15" s="721" t="s">
        <v>1624</v>
      </c>
      <c r="F15" s="722"/>
    </row>
    <row r="16" spans="1:7" ht="25.5">
      <c r="A16" s="720" t="s">
        <v>1633</v>
      </c>
      <c r="B16" s="721" t="s">
        <v>1630</v>
      </c>
      <c r="C16" s="1001">
        <v>3265</v>
      </c>
      <c r="D16" s="721" t="s">
        <v>1623</v>
      </c>
      <c r="E16" s="721" t="s">
        <v>1624</v>
      </c>
      <c r="F16" s="722"/>
    </row>
    <row r="17" spans="1:6" ht="25.5">
      <c r="A17" s="720" t="s">
        <v>1634</v>
      </c>
      <c r="B17" s="721" t="s">
        <v>1630</v>
      </c>
      <c r="C17" s="1001">
        <v>703.41</v>
      </c>
      <c r="D17" s="721" t="s">
        <v>1623</v>
      </c>
      <c r="E17" s="721" t="s">
        <v>1624</v>
      </c>
      <c r="F17" s="722"/>
    </row>
    <row r="18" spans="1:6" ht="25.5">
      <c r="A18" s="720" t="s">
        <v>1635</v>
      </c>
      <c r="B18" s="721" t="s">
        <v>1630</v>
      </c>
      <c r="C18" s="1001">
        <v>576</v>
      </c>
      <c r="D18" s="721" t="s">
        <v>1623</v>
      </c>
      <c r="E18" s="721" t="s">
        <v>1624</v>
      </c>
      <c r="F18" s="722"/>
    </row>
    <row r="19" spans="1:6" ht="25.5">
      <c r="A19" s="720" t="s">
        <v>1636</v>
      </c>
      <c r="B19" s="721" t="s">
        <v>1637</v>
      </c>
      <c r="C19" s="1001">
        <v>1045</v>
      </c>
      <c r="D19" s="721" t="s">
        <v>1623</v>
      </c>
      <c r="E19" s="721" t="s">
        <v>1624</v>
      </c>
      <c r="F19" s="722"/>
    </row>
    <row r="20" spans="1:6" ht="38.25">
      <c r="A20" s="720" t="s">
        <v>1638</v>
      </c>
      <c r="B20" s="721" t="s">
        <v>1637</v>
      </c>
      <c r="C20" s="1001">
        <v>774</v>
      </c>
      <c r="D20" s="721" t="s">
        <v>1623</v>
      </c>
      <c r="E20" s="721" t="s">
        <v>1624</v>
      </c>
      <c r="F20" s="722"/>
    </row>
    <row r="21" spans="1:6" ht="25.5">
      <c r="A21" s="720" t="s">
        <v>1639</v>
      </c>
      <c r="B21" s="721" t="s">
        <v>1637</v>
      </c>
      <c r="C21" s="1001">
        <v>947.42</v>
      </c>
      <c r="D21" s="721" t="s">
        <v>1623</v>
      </c>
      <c r="E21" s="721" t="s">
        <v>1624</v>
      </c>
      <c r="F21" s="722"/>
    </row>
    <row r="22" spans="1:6" ht="25.5">
      <c r="A22" s="720" t="s">
        <v>1640</v>
      </c>
      <c r="B22" s="721" t="s">
        <v>1637</v>
      </c>
      <c r="C22" s="1001">
        <v>1280</v>
      </c>
      <c r="D22" s="721" t="s">
        <v>1623</v>
      </c>
      <c r="E22" s="721" t="s">
        <v>1624</v>
      </c>
      <c r="F22" s="722"/>
    </row>
    <row r="23" spans="1:6" ht="25.5">
      <c r="A23" s="720" t="s">
        <v>1641</v>
      </c>
      <c r="B23" s="721" t="s">
        <v>1637</v>
      </c>
      <c r="C23" s="1001">
        <v>2602</v>
      </c>
      <c r="D23" s="721" t="s">
        <v>1623</v>
      </c>
      <c r="E23" s="721" t="s">
        <v>1624</v>
      </c>
      <c r="F23" s="722"/>
    </row>
    <row r="24" spans="1:6" ht="51">
      <c r="A24" s="720" t="s">
        <v>1642</v>
      </c>
      <c r="B24" s="721" t="s">
        <v>1637</v>
      </c>
      <c r="C24" s="1001">
        <v>1213</v>
      </c>
      <c r="D24" s="721" t="s">
        <v>1623</v>
      </c>
      <c r="E24" s="721" t="s">
        <v>1624</v>
      </c>
      <c r="F24" s="722"/>
    </row>
    <row r="25" spans="1:6" ht="25.5">
      <c r="A25" s="720" t="s">
        <v>1633</v>
      </c>
      <c r="B25" s="721" t="s">
        <v>1637</v>
      </c>
      <c r="C25" s="1001">
        <v>3426</v>
      </c>
      <c r="D25" s="721" t="s">
        <v>1623</v>
      </c>
      <c r="E25" s="721" t="s">
        <v>1624</v>
      </c>
      <c r="F25" s="722"/>
    </row>
    <row r="26" spans="1:6" ht="25.5">
      <c r="A26" s="720" t="s">
        <v>1643</v>
      </c>
      <c r="B26" s="721" t="s">
        <v>1644</v>
      </c>
      <c r="C26" s="1001">
        <v>1050</v>
      </c>
      <c r="D26" s="721" t="s">
        <v>1623</v>
      </c>
      <c r="E26" s="721" t="s">
        <v>1624</v>
      </c>
      <c r="F26" s="722"/>
    </row>
    <row r="27" spans="1:6" ht="38.25">
      <c r="A27" s="720" t="s">
        <v>1645</v>
      </c>
      <c r="B27" s="721" t="s">
        <v>1644</v>
      </c>
      <c r="C27" s="1001">
        <v>4739</v>
      </c>
      <c r="D27" s="721" t="s">
        <v>1623</v>
      </c>
      <c r="E27" s="721" t="s">
        <v>1624</v>
      </c>
      <c r="F27" s="722"/>
    </row>
    <row r="28" spans="1:6" ht="114.75">
      <c r="A28" s="720" t="s">
        <v>1646</v>
      </c>
      <c r="B28" s="721" t="s">
        <v>1644</v>
      </c>
      <c r="C28" s="1001">
        <v>7898.61</v>
      </c>
      <c r="D28" s="721" t="s">
        <v>1623</v>
      </c>
      <c r="E28" s="721" t="s">
        <v>1624</v>
      </c>
      <c r="F28" s="722"/>
    </row>
    <row r="29" spans="1:6" ht="25.5">
      <c r="A29" s="996" t="s">
        <v>1641</v>
      </c>
      <c r="B29" s="997" t="s">
        <v>1644</v>
      </c>
      <c r="C29" s="1001">
        <v>5016</v>
      </c>
      <c r="D29" s="721" t="s">
        <v>1623</v>
      </c>
      <c r="E29" s="721" t="s">
        <v>1624</v>
      </c>
      <c r="F29" s="998"/>
    </row>
    <row r="30" spans="1:6" ht="38.25">
      <c r="A30" s="996" t="s">
        <v>1823</v>
      </c>
      <c r="B30" s="997" t="s">
        <v>1644</v>
      </c>
      <c r="C30" s="1001">
        <v>1600</v>
      </c>
      <c r="D30" s="721" t="s">
        <v>1623</v>
      </c>
      <c r="E30" s="721" t="s">
        <v>1624</v>
      </c>
      <c r="F30" s="998"/>
    </row>
    <row r="31" spans="1:6" ht="25.5">
      <c r="A31" s="996" t="s">
        <v>1641</v>
      </c>
      <c r="B31" s="997" t="s">
        <v>1824</v>
      </c>
      <c r="C31" s="1001">
        <v>5050</v>
      </c>
      <c r="D31" s="721" t="s">
        <v>1623</v>
      </c>
      <c r="E31" s="721" t="s">
        <v>1624</v>
      </c>
      <c r="F31" s="998"/>
    </row>
    <row r="32" spans="1:6">
      <c r="A32" s="996"/>
      <c r="B32" s="997"/>
      <c r="C32" s="997"/>
      <c r="D32" s="997"/>
      <c r="E32" s="997"/>
      <c r="F32" s="998"/>
    </row>
    <row r="33" spans="1:6" ht="13.5" thickBot="1">
      <c r="A33" s="723"/>
      <c r="B33" s="724"/>
      <c r="C33" s="724"/>
      <c r="D33" s="724"/>
      <c r="E33" s="724"/>
      <c r="F33" s="725"/>
    </row>
    <row r="34" spans="1:6" ht="16.5" thickBot="1">
      <c r="A34" s="2371" t="s">
        <v>627</v>
      </c>
      <c r="B34" s="2372"/>
      <c r="C34" s="2372"/>
      <c r="D34" s="2372"/>
      <c r="E34" s="2372"/>
      <c r="F34" s="2373"/>
    </row>
    <row r="35" spans="1:6" ht="25.5">
      <c r="A35" s="730" t="s">
        <v>366</v>
      </c>
      <c r="B35" s="731" t="s">
        <v>367</v>
      </c>
      <c r="C35" s="731" t="s">
        <v>368</v>
      </c>
      <c r="D35" s="731" t="s">
        <v>369</v>
      </c>
      <c r="E35" s="731" t="s">
        <v>370</v>
      </c>
      <c r="F35" s="732" t="s">
        <v>291</v>
      </c>
    </row>
    <row r="36" spans="1:6" ht="51">
      <c r="A36" s="720" t="s">
        <v>1647</v>
      </c>
      <c r="B36" s="721" t="s">
        <v>1614</v>
      </c>
      <c r="C36" s="1001" t="s">
        <v>1648</v>
      </c>
      <c r="D36" s="721" t="s">
        <v>1649</v>
      </c>
      <c r="E36" s="721" t="s">
        <v>1649</v>
      </c>
      <c r="F36" s="722" t="s">
        <v>1650</v>
      </c>
    </row>
    <row r="37" spans="1:6" ht="51">
      <c r="A37" s="720" t="s">
        <v>1651</v>
      </c>
      <c r="B37" s="721" t="s">
        <v>1622</v>
      </c>
      <c r="C37" s="1001" t="s">
        <v>1652</v>
      </c>
      <c r="D37" s="721" t="s">
        <v>1653</v>
      </c>
      <c r="E37" s="721" t="s">
        <v>1653</v>
      </c>
      <c r="F37" s="722" t="s">
        <v>1654</v>
      </c>
    </row>
    <row r="38" spans="1:6" ht="63.75">
      <c r="A38" s="720" t="s">
        <v>1651</v>
      </c>
      <c r="B38" s="721" t="s">
        <v>1630</v>
      </c>
      <c r="C38" s="1001" t="s">
        <v>1652</v>
      </c>
      <c r="D38" s="721" t="s">
        <v>1653</v>
      </c>
      <c r="E38" s="721" t="s">
        <v>1653</v>
      </c>
      <c r="F38" s="722" t="s">
        <v>1655</v>
      </c>
    </row>
    <row r="39" spans="1:6" ht="76.5">
      <c r="A39" s="720" t="s">
        <v>1656</v>
      </c>
      <c r="B39" s="721" t="s">
        <v>1630</v>
      </c>
      <c r="C39" s="1001" t="s">
        <v>1657</v>
      </c>
      <c r="D39" s="721" t="s">
        <v>1658</v>
      </c>
      <c r="E39" s="721" t="s">
        <v>1658</v>
      </c>
      <c r="F39" s="722" t="s">
        <v>1659</v>
      </c>
    </row>
    <row r="40" spans="1:6" ht="76.5">
      <c r="A40" s="720" t="s">
        <v>1656</v>
      </c>
      <c r="B40" s="721" t="s">
        <v>1630</v>
      </c>
      <c r="C40" s="1001">
        <v>29155.37</v>
      </c>
      <c r="D40" s="721" t="s">
        <v>1658</v>
      </c>
      <c r="E40" s="721" t="s">
        <v>1658</v>
      </c>
      <c r="F40" s="722" t="s">
        <v>1660</v>
      </c>
    </row>
    <row r="41" spans="1:6" ht="51">
      <c r="A41" s="720" t="s">
        <v>1661</v>
      </c>
      <c r="B41" s="721" t="s">
        <v>1637</v>
      </c>
      <c r="C41" s="1001">
        <v>14950</v>
      </c>
      <c r="D41" s="721" t="s">
        <v>1662</v>
      </c>
      <c r="E41" s="721" t="s">
        <v>1662</v>
      </c>
      <c r="F41" s="722" t="s">
        <v>1663</v>
      </c>
    </row>
    <row r="42" spans="1:6" ht="38.25">
      <c r="A42" s="720" t="s">
        <v>1664</v>
      </c>
      <c r="B42" s="721" t="s">
        <v>1637</v>
      </c>
      <c r="C42" s="1001">
        <v>9186.2800000000007</v>
      </c>
      <c r="D42" s="721" t="s">
        <v>1665</v>
      </c>
      <c r="E42" s="721" t="s">
        <v>1665</v>
      </c>
      <c r="F42" s="722" t="s">
        <v>1666</v>
      </c>
    </row>
    <row r="43" spans="1:6" ht="51">
      <c r="A43" s="720" t="s">
        <v>1826</v>
      </c>
      <c r="B43" s="721" t="s">
        <v>1824</v>
      </c>
      <c r="C43" s="1001">
        <v>20000</v>
      </c>
      <c r="D43" s="721" t="s">
        <v>1827</v>
      </c>
      <c r="E43" s="721" t="s">
        <v>1825</v>
      </c>
      <c r="F43" s="722" t="s">
        <v>1828</v>
      </c>
    </row>
    <row r="44" spans="1:6">
      <c r="A44" s="720"/>
      <c r="B44" s="721"/>
      <c r="C44" s="721"/>
      <c r="D44" s="721"/>
      <c r="E44" s="721"/>
      <c r="F44" s="722"/>
    </row>
    <row r="45" spans="1:6">
      <c r="A45" s="720"/>
      <c r="B45" s="721"/>
      <c r="C45" s="721"/>
      <c r="D45" s="721"/>
      <c r="E45" s="721"/>
      <c r="F45" s="722"/>
    </row>
    <row r="46" spans="1:6">
      <c r="A46" s="720"/>
      <c r="B46" s="721"/>
      <c r="C46" s="721"/>
      <c r="D46" s="721"/>
      <c r="E46" s="721"/>
      <c r="F46" s="722"/>
    </row>
    <row r="47" spans="1:6">
      <c r="A47" s="720"/>
      <c r="B47" s="721"/>
      <c r="C47" s="721"/>
      <c r="D47" s="721"/>
      <c r="E47" s="721"/>
      <c r="F47" s="722"/>
    </row>
    <row r="48" spans="1:6">
      <c r="A48" s="720"/>
      <c r="B48" s="721"/>
      <c r="C48" s="721"/>
      <c r="D48" s="721"/>
      <c r="E48" s="721"/>
      <c r="F48" s="722"/>
    </row>
    <row r="49" spans="1:6">
      <c r="A49" s="720"/>
      <c r="B49" s="721"/>
      <c r="C49" s="721"/>
      <c r="D49" s="721"/>
      <c r="E49" s="721"/>
      <c r="F49" s="722"/>
    </row>
    <row r="50" spans="1:6">
      <c r="A50" s="720"/>
      <c r="B50" s="721"/>
      <c r="C50" s="721"/>
      <c r="D50" s="721"/>
      <c r="E50" s="721"/>
      <c r="F50" s="722"/>
    </row>
    <row r="51" spans="1:6">
      <c r="A51" s="720"/>
      <c r="B51" s="721"/>
      <c r="C51" s="721"/>
      <c r="D51" s="721"/>
      <c r="E51" s="721"/>
      <c r="F51" s="722"/>
    </row>
    <row r="52" spans="1:6">
      <c r="A52" s="720"/>
      <c r="B52" s="721"/>
      <c r="C52" s="721"/>
      <c r="D52" s="721"/>
      <c r="E52" s="721"/>
      <c r="F52" s="722"/>
    </row>
    <row r="53" spans="1:6">
      <c r="A53" s="720"/>
      <c r="B53" s="721"/>
      <c r="C53" s="721"/>
      <c r="D53" s="721"/>
      <c r="E53" s="721"/>
      <c r="F53" s="722"/>
    </row>
    <row r="54" spans="1:6" ht="13.5" thickBot="1">
      <c r="A54" s="723"/>
      <c r="B54" s="724"/>
      <c r="C54" s="724"/>
      <c r="D54" s="724"/>
      <c r="E54" s="724"/>
      <c r="F54" s="725"/>
    </row>
  </sheetData>
  <mergeCells count="3">
    <mergeCell ref="A1:F1"/>
    <mergeCell ref="A2:F2"/>
    <mergeCell ref="A34:F34"/>
  </mergeCells>
  <pageMargins left="0.25" right="0.25" top="0.75" bottom="0.75" header="0.3" footer="0.3"/>
  <pageSetup scale="98"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8"/>
  <dimension ref="A1:T30"/>
  <sheetViews>
    <sheetView showZeros="0" workbookViewId="0">
      <selection activeCell="A7" sqref="A7:O7"/>
    </sheetView>
  </sheetViews>
  <sheetFormatPr defaultColWidth="9.33203125" defaultRowHeight="12.75"/>
  <cols>
    <col min="1" max="15" width="8.1640625" style="660" customWidth="1"/>
    <col min="16" max="17" width="6.33203125" style="660" customWidth="1"/>
    <col min="18" max="19" width="5.6640625" style="660" customWidth="1"/>
    <col min="20" max="20" width="5" style="660" customWidth="1"/>
    <col min="21" max="16384" width="9.33203125" style="660"/>
  </cols>
  <sheetData>
    <row r="1" spans="1:20" ht="36.75" customHeight="1" thickBot="1">
      <c r="A1" s="2006" t="s">
        <v>624</v>
      </c>
      <c r="B1" s="2006"/>
      <c r="C1" s="2006"/>
      <c r="D1" s="2006"/>
      <c r="E1" s="2006"/>
      <c r="F1" s="2006"/>
      <c r="G1" s="2006"/>
      <c r="H1" s="2006"/>
      <c r="I1" s="2006"/>
      <c r="J1" s="2006"/>
      <c r="K1" s="2006"/>
      <c r="L1" s="2006"/>
      <c r="M1" s="2006"/>
      <c r="N1" s="2006"/>
      <c r="O1" s="2006"/>
      <c r="P1" s="679"/>
      <c r="Q1" s="679"/>
      <c r="R1" s="679"/>
      <c r="S1" s="679"/>
      <c r="T1" s="679"/>
    </row>
    <row r="2" spans="1:20" ht="39.75" customHeight="1">
      <c r="A2" s="2386" t="s">
        <v>293</v>
      </c>
      <c r="B2" s="2387"/>
      <c r="C2" s="2387"/>
      <c r="D2" s="2387"/>
      <c r="E2" s="2387"/>
      <c r="F2" s="2387"/>
      <c r="G2" s="2387"/>
      <c r="H2" s="2387"/>
      <c r="I2" s="2382" t="s">
        <v>1806</v>
      </c>
      <c r="J2" s="2382"/>
      <c r="K2" s="2382"/>
      <c r="L2" s="2382"/>
      <c r="M2" s="2382"/>
      <c r="N2" s="2382"/>
      <c r="O2" s="2383"/>
      <c r="P2" s="2381"/>
      <c r="Q2" s="2381"/>
      <c r="R2" s="2379"/>
      <c r="S2" s="2380"/>
      <c r="T2" s="2381"/>
    </row>
    <row r="3" spans="1:20" ht="48" customHeight="1">
      <c r="A3" s="2388" t="s">
        <v>1805</v>
      </c>
      <c r="B3" s="2389"/>
      <c r="C3" s="2389"/>
      <c r="D3" s="2389"/>
      <c r="E3" s="2389"/>
      <c r="F3" s="2389"/>
      <c r="G3" s="2389"/>
      <c r="H3" s="2389"/>
      <c r="I3" s="2384" t="s">
        <v>1806</v>
      </c>
      <c r="J3" s="2384"/>
      <c r="K3" s="2384"/>
      <c r="L3" s="2384"/>
      <c r="M3" s="2384"/>
      <c r="N3" s="2384"/>
      <c r="O3" s="2385"/>
      <c r="P3" s="2381"/>
      <c r="Q3" s="2381"/>
      <c r="R3" s="2379"/>
      <c r="S3" s="2380"/>
      <c r="T3" s="2381"/>
    </row>
    <row r="4" spans="1:20" ht="34.5" customHeight="1">
      <c r="A4" s="2388" t="s">
        <v>292</v>
      </c>
      <c r="B4" s="2389"/>
      <c r="C4" s="2389"/>
      <c r="D4" s="2389"/>
      <c r="E4" s="2389"/>
      <c r="F4" s="2389"/>
      <c r="G4" s="2389"/>
      <c r="H4" s="2389"/>
      <c r="I4" s="2390" t="s">
        <v>1806</v>
      </c>
      <c r="J4" s="2390"/>
      <c r="K4" s="2390"/>
      <c r="L4" s="2390"/>
      <c r="M4" s="2390"/>
      <c r="N4" s="2390"/>
      <c r="O4" s="2391"/>
      <c r="P4" s="678"/>
      <c r="Q4" s="678"/>
      <c r="R4" s="678"/>
      <c r="S4" s="678"/>
      <c r="T4" s="678"/>
    </row>
    <row r="5" spans="1:20" ht="65.25" customHeight="1">
      <c r="A5" s="2392" t="s">
        <v>1808</v>
      </c>
      <c r="B5" s="2393"/>
      <c r="C5" s="2393"/>
      <c r="D5" s="2393"/>
      <c r="E5" s="2393"/>
      <c r="F5" s="2393"/>
      <c r="G5" s="2393"/>
      <c r="H5" s="2393"/>
      <c r="I5" s="2393"/>
      <c r="J5" s="2393"/>
      <c r="K5" s="2393"/>
      <c r="L5" s="2393"/>
      <c r="M5" s="2393"/>
      <c r="N5" s="2393"/>
      <c r="O5" s="2394"/>
      <c r="P5" s="678"/>
      <c r="Q5" s="678"/>
      <c r="R5" s="678"/>
      <c r="S5" s="678"/>
      <c r="T5" s="678"/>
    </row>
    <row r="6" spans="1:20" ht="85.5" customHeight="1">
      <c r="A6" s="2398" t="s">
        <v>1807</v>
      </c>
      <c r="B6" s="2399"/>
      <c r="C6" s="2399"/>
      <c r="D6" s="2399"/>
      <c r="E6" s="2399"/>
      <c r="F6" s="2399"/>
      <c r="G6" s="2399"/>
      <c r="H6" s="2399"/>
      <c r="I6" s="2399"/>
      <c r="J6" s="2399"/>
      <c r="K6" s="2399"/>
      <c r="L6" s="2399"/>
      <c r="M6" s="2399"/>
      <c r="N6" s="2399"/>
      <c r="O6" s="2400"/>
      <c r="P6" s="678"/>
      <c r="Q6" s="678"/>
      <c r="R6" s="678"/>
      <c r="S6" s="678"/>
      <c r="T6" s="678"/>
    </row>
    <row r="7" spans="1:20" ht="103.5" customHeight="1" thickBot="1">
      <c r="A7" s="2395" t="s">
        <v>2268</v>
      </c>
      <c r="B7" s="2396"/>
      <c r="C7" s="2396"/>
      <c r="D7" s="2396"/>
      <c r="E7" s="2396"/>
      <c r="F7" s="2396"/>
      <c r="G7" s="2396"/>
      <c r="H7" s="2396"/>
      <c r="I7" s="2396"/>
      <c r="J7" s="2396"/>
      <c r="K7" s="2396"/>
      <c r="L7" s="2396"/>
      <c r="M7" s="2396"/>
      <c r="N7" s="2396"/>
      <c r="O7" s="2397"/>
      <c r="P7" s="678"/>
      <c r="Q7" s="678"/>
      <c r="R7" s="678"/>
      <c r="S7" s="678"/>
      <c r="T7" s="678"/>
    </row>
    <row r="8" spans="1:20" ht="11.25" customHeight="1">
      <c r="A8" s="677"/>
      <c r="B8" s="676"/>
      <c r="C8" s="676"/>
      <c r="D8" s="676"/>
      <c r="E8" s="676"/>
      <c r="F8" s="676"/>
      <c r="G8" s="676"/>
      <c r="H8" s="676"/>
      <c r="I8" s="676"/>
      <c r="J8" s="676"/>
      <c r="K8" s="676"/>
      <c r="L8" s="676"/>
      <c r="M8" s="676"/>
      <c r="N8" s="676"/>
      <c r="O8" s="676"/>
      <c r="P8" s="676"/>
      <c r="Q8" s="676"/>
      <c r="R8" s="676"/>
      <c r="S8" s="676"/>
      <c r="T8" s="676"/>
    </row>
    <row r="10" spans="1:20" ht="33" customHeight="1" thickBot="1">
      <c r="A10" s="2006" t="s">
        <v>616</v>
      </c>
      <c r="B10" s="2006"/>
      <c r="C10" s="2006"/>
      <c r="D10" s="2006"/>
      <c r="E10" s="2006"/>
      <c r="F10" s="2006"/>
      <c r="G10" s="2006"/>
      <c r="H10" s="2006"/>
      <c r="I10" s="2006"/>
      <c r="J10" s="2006"/>
      <c r="K10" s="2006"/>
      <c r="L10" s="2006"/>
      <c r="M10" s="2006"/>
      <c r="N10" s="2006"/>
      <c r="O10" s="2006"/>
    </row>
    <row r="11" spans="1:20" ht="32.25" customHeight="1">
      <c r="A11" s="2403" t="s">
        <v>290</v>
      </c>
      <c r="B11" s="2401"/>
      <c r="C11" s="2401"/>
      <c r="D11" s="2401"/>
      <c r="E11" s="2401"/>
      <c r="F11" s="2401" t="s">
        <v>289</v>
      </c>
      <c r="G11" s="2401"/>
      <c r="H11" s="2401"/>
      <c r="I11" s="2401"/>
      <c r="J11" s="2401"/>
      <c r="K11" s="2401" t="s">
        <v>288</v>
      </c>
      <c r="L11" s="2401"/>
      <c r="M11" s="2401"/>
      <c r="N11" s="2401"/>
      <c r="O11" s="2402"/>
    </row>
    <row r="12" spans="1:20" ht="32.25" customHeight="1">
      <c r="A12" s="2404" t="s">
        <v>1809</v>
      </c>
      <c r="B12" s="2405"/>
      <c r="C12" s="2405"/>
      <c r="D12" s="2405"/>
      <c r="E12" s="2406"/>
      <c r="F12" s="2407" t="s">
        <v>1814</v>
      </c>
      <c r="G12" s="2405"/>
      <c r="H12" s="2405"/>
      <c r="I12" s="2405"/>
      <c r="J12" s="2406"/>
      <c r="K12" s="2407" t="s">
        <v>1287</v>
      </c>
      <c r="L12" s="2405"/>
      <c r="M12" s="2405"/>
      <c r="N12" s="2405"/>
      <c r="O12" s="2408"/>
    </row>
    <row r="13" spans="1:20" ht="32.25" customHeight="1">
      <c r="A13" s="2377" t="s">
        <v>1810</v>
      </c>
      <c r="B13" s="2375"/>
      <c r="C13" s="2375"/>
      <c r="D13" s="2375"/>
      <c r="E13" s="2378"/>
      <c r="F13" s="2374" t="s">
        <v>1814</v>
      </c>
      <c r="G13" s="2375"/>
      <c r="H13" s="2375"/>
      <c r="I13" s="2375"/>
      <c r="J13" s="2378"/>
      <c r="K13" s="2374" t="s">
        <v>1287</v>
      </c>
      <c r="L13" s="2375"/>
      <c r="M13" s="2375"/>
      <c r="N13" s="2375"/>
      <c r="O13" s="2376"/>
    </row>
    <row r="14" spans="1:20" ht="32.25" customHeight="1">
      <c r="A14" s="2377" t="s">
        <v>1811</v>
      </c>
      <c r="B14" s="2375"/>
      <c r="C14" s="2375"/>
      <c r="D14" s="2375"/>
      <c r="E14" s="2378"/>
      <c r="F14" s="2374" t="s">
        <v>1815</v>
      </c>
      <c r="G14" s="2375"/>
      <c r="H14" s="2375"/>
      <c r="I14" s="2375"/>
      <c r="J14" s="2378"/>
      <c r="K14" s="2374" t="s">
        <v>1287</v>
      </c>
      <c r="L14" s="2375"/>
      <c r="M14" s="2375"/>
      <c r="N14" s="2375"/>
      <c r="O14" s="2376"/>
    </row>
    <row r="15" spans="1:20" ht="32.25" customHeight="1">
      <c r="A15" s="2377" t="s">
        <v>1812</v>
      </c>
      <c r="B15" s="2375"/>
      <c r="C15" s="2375"/>
      <c r="D15" s="2375"/>
      <c r="E15" s="2378"/>
      <c r="F15" s="2374" t="s">
        <v>1816</v>
      </c>
      <c r="G15" s="2375"/>
      <c r="H15" s="2375"/>
      <c r="I15" s="2375"/>
      <c r="J15" s="2378"/>
      <c r="K15" s="2374" t="s">
        <v>1291</v>
      </c>
      <c r="L15" s="2375"/>
      <c r="M15" s="2375"/>
      <c r="N15" s="2375"/>
      <c r="O15" s="2376"/>
    </row>
    <row r="16" spans="1:20" ht="32.25" customHeight="1">
      <c r="A16" s="2377" t="s">
        <v>1812</v>
      </c>
      <c r="B16" s="2375"/>
      <c r="C16" s="2375"/>
      <c r="D16" s="2375"/>
      <c r="E16" s="2378"/>
      <c r="F16" s="2374" t="s">
        <v>1816</v>
      </c>
      <c r="G16" s="2375"/>
      <c r="H16" s="2375"/>
      <c r="I16" s="2375"/>
      <c r="J16" s="2378"/>
      <c r="K16" s="2374" t="s">
        <v>829</v>
      </c>
      <c r="L16" s="2375"/>
      <c r="M16" s="2375"/>
      <c r="N16" s="2375"/>
      <c r="O16" s="2376"/>
    </row>
    <row r="17" spans="1:15" ht="32.25" customHeight="1">
      <c r="A17" s="2377" t="s">
        <v>1813</v>
      </c>
      <c r="B17" s="2375"/>
      <c r="C17" s="2375"/>
      <c r="D17" s="2375"/>
      <c r="E17" s="2378"/>
      <c r="F17" s="2374" t="s">
        <v>1814</v>
      </c>
      <c r="G17" s="2375"/>
      <c r="H17" s="2375"/>
      <c r="I17" s="2375"/>
      <c r="J17" s="2378"/>
      <c r="K17" s="2374" t="s">
        <v>1287</v>
      </c>
      <c r="L17" s="2375"/>
      <c r="M17" s="2375"/>
      <c r="N17" s="2375"/>
      <c r="O17" s="2376"/>
    </row>
    <row r="18" spans="1:15" ht="32.25" customHeight="1">
      <c r="A18" s="2377"/>
      <c r="B18" s="2375"/>
      <c r="C18" s="2375"/>
      <c r="D18" s="2375"/>
      <c r="E18" s="2378"/>
      <c r="F18" s="2374"/>
      <c r="G18" s="2375"/>
      <c r="H18" s="2375"/>
      <c r="I18" s="2375"/>
      <c r="J18" s="2378"/>
      <c r="K18" s="2374"/>
      <c r="L18" s="2375"/>
      <c r="M18" s="2375"/>
      <c r="N18" s="2375"/>
      <c r="O18" s="2376"/>
    </row>
    <row r="19" spans="1:15" ht="32.25" customHeight="1">
      <c r="A19" s="2377"/>
      <c r="B19" s="2375"/>
      <c r="C19" s="2375"/>
      <c r="D19" s="2375"/>
      <c r="E19" s="2378"/>
      <c r="F19" s="2374"/>
      <c r="G19" s="2375"/>
      <c r="H19" s="2375"/>
      <c r="I19" s="2375"/>
      <c r="J19" s="2378"/>
      <c r="K19" s="2374"/>
      <c r="L19" s="2375"/>
      <c r="M19" s="2375"/>
      <c r="N19" s="2375"/>
      <c r="O19" s="2376"/>
    </row>
    <row r="20" spans="1:15" ht="32.25" customHeight="1">
      <c r="A20" s="2377"/>
      <c r="B20" s="2375"/>
      <c r="C20" s="2375"/>
      <c r="D20" s="2375"/>
      <c r="E20" s="2378"/>
      <c r="F20" s="2374"/>
      <c r="G20" s="2375"/>
      <c r="H20" s="2375"/>
      <c r="I20" s="2375"/>
      <c r="J20" s="2378"/>
      <c r="K20" s="2374"/>
      <c r="L20" s="2375"/>
      <c r="M20" s="2375"/>
      <c r="N20" s="2375"/>
      <c r="O20" s="2376"/>
    </row>
    <row r="21" spans="1:15" ht="32.25" customHeight="1">
      <c r="A21" s="2377"/>
      <c r="B21" s="2375"/>
      <c r="C21" s="2375"/>
      <c r="D21" s="2375"/>
      <c r="E21" s="2378"/>
      <c r="F21" s="2374"/>
      <c r="G21" s="2375"/>
      <c r="H21" s="2375"/>
      <c r="I21" s="2375"/>
      <c r="J21" s="2378"/>
      <c r="K21" s="2374"/>
      <c r="L21" s="2375"/>
      <c r="M21" s="2375"/>
      <c r="N21" s="2375"/>
      <c r="O21" s="2376"/>
    </row>
    <row r="22" spans="1:15" ht="32.25" customHeight="1">
      <c r="A22" s="2377"/>
      <c r="B22" s="2375"/>
      <c r="C22" s="2375"/>
      <c r="D22" s="2375"/>
      <c r="E22" s="2378"/>
      <c r="F22" s="2374"/>
      <c r="G22" s="2375"/>
      <c r="H22" s="2375"/>
      <c r="I22" s="2375"/>
      <c r="J22" s="2378"/>
      <c r="K22" s="2374"/>
      <c r="L22" s="2375"/>
      <c r="M22" s="2375"/>
      <c r="N22" s="2375"/>
      <c r="O22" s="2376"/>
    </row>
    <row r="23" spans="1:15" ht="32.25" customHeight="1">
      <c r="A23" s="2377"/>
      <c r="B23" s="2375"/>
      <c r="C23" s="2375"/>
      <c r="D23" s="2375"/>
      <c r="E23" s="2378"/>
      <c r="F23" s="2374"/>
      <c r="G23" s="2375"/>
      <c r="H23" s="2375"/>
      <c r="I23" s="2375"/>
      <c r="J23" s="2378"/>
      <c r="K23" s="2374"/>
      <c r="L23" s="2375"/>
      <c r="M23" s="2375"/>
      <c r="N23" s="2375"/>
      <c r="O23" s="2376"/>
    </row>
    <row r="24" spans="1:15" ht="32.25" customHeight="1">
      <c r="A24" s="2377"/>
      <c r="B24" s="2375"/>
      <c r="C24" s="2375"/>
      <c r="D24" s="2375"/>
      <c r="E24" s="2378"/>
      <c r="F24" s="2374"/>
      <c r="G24" s="2375"/>
      <c r="H24" s="2375"/>
      <c r="I24" s="2375"/>
      <c r="J24" s="2378"/>
      <c r="K24" s="2374"/>
      <c r="L24" s="2375"/>
      <c r="M24" s="2375"/>
      <c r="N24" s="2375"/>
      <c r="O24" s="2376"/>
    </row>
    <row r="25" spans="1:15" ht="32.25" customHeight="1">
      <c r="A25" s="2377"/>
      <c r="B25" s="2375"/>
      <c r="C25" s="2375"/>
      <c r="D25" s="2375"/>
      <c r="E25" s="2378"/>
      <c r="F25" s="2374"/>
      <c r="G25" s="2375"/>
      <c r="H25" s="2375"/>
      <c r="I25" s="2375"/>
      <c r="J25" s="2378"/>
      <c r="K25" s="2374"/>
      <c r="L25" s="2375"/>
      <c r="M25" s="2375"/>
      <c r="N25" s="2375"/>
      <c r="O25" s="2376"/>
    </row>
    <row r="26" spans="1:15" ht="32.25" customHeight="1">
      <c r="A26" s="2377"/>
      <c r="B26" s="2375"/>
      <c r="C26" s="2375"/>
      <c r="D26" s="2375"/>
      <c r="E26" s="2378"/>
      <c r="F26" s="2374"/>
      <c r="G26" s="2375"/>
      <c r="H26" s="2375"/>
      <c r="I26" s="2375"/>
      <c r="J26" s="2378"/>
      <c r="K26" s="2374"/>
      <c r="L26" s="2375"/>
      <c r="M26" s="2375"/>
      <c r="N26" s="2375"/>
      <c r="O26" s="2376"/>
    </row>
    <row r="27" spans="1:15" ht="32.25" customHeight="1">
      <c r="A27" s="2377"/>
      <c r="B27" s="2375"/>
      <c r="C27" s="2375"/>
      <c r="D27" s="2375"/>
      <c r="E27" s="2378"/>
      <c r="F27" s="2374"/>
      <c r="G27" s="2375"/>
      <c r="H27" s="2375"/>
      <c r="I27" s="2375"/>
      <c r="J27" s="2378"/>
      <c r="K27" s="2374"/>
      <c r="L27" s="2375"/>
      <c r="M27" s="2375"/>
      <c r="N27" s="2375"/>
      <c r="O27" s="2376"/>
    </row>
    <row r="28" spans="1:15" ht="32.25" customHeight="1">
      <c r="A28" s="2377"/>
      <c r="B28" s="2375"/>
      <c r="C28" s="2375"/>
      <c r="D28" s="2375"/>
      <c r="E28" s="2378"/>
      <c r="F28" s="2374"/>
      <c r="G28" s="2375"/>
      <c r="H28" s="2375"/>
      <c r="I28" s="2375"/>
      <c r="J28" s="2378"/>
      <c r="K28" s="2374"/>
      <c r="L28" s="2375"/>
      <c r="M28" s="2375"/>
      <c r="N28" s="2375"/>
      <c r="O28" s="2376"/>
    </row>
    <row r="29" spans="1:15" ht="32.25" customHeight="1">
      <c r="A29" s="2377"/>
      <c r="B29" s="2375"/>
      <c r="C29" s="2375"/>
      <c r="D29" s="2375"/>
      <c r="E29" s="2378"/>
      <c r="F29" s="2374"/>
      <c r="G29" s="2375"/>
      <c r="H29" s="2375"/>
      <c r="I29" s="2375"/>
      <c r="J29" s="2378"/>
      <c r="K29" s="2374"/>
      <c r="L29" s="2375"/>
      <c r="M29" s="2375"/>
      <c r="N29" s="2375"/>
      <c r="O29" s="2376"/>
    </row>
    <row r="30" spans="1:15" ht="32.25" customHeight="1" thickBot="1">
      <c r="A30" s="2409"/>
      <c r="B30" s="2410"/>
      <c r="C30" s="2410"/>
      <c r="D30" s="2410"/>
      <c r="E30" s="2411"/>
      <c r="F30" s="2412"/>
      <c r="G30" s="2410"/>
      <c r="H30" s="2410"/>
      <c r="I30" s="2410"/>
      <c r="J30" s="2411"/>
      <c r="K30" s="2412"/>
      <c r="L30" s="2410"/>
      <c r="M30" s="2410"/>
      <c r="N30" s="2410"/>
      <c r="O30" s="2413"/>
    </row>
  </sheetData>
  <mergeCells count="76">
    <mergeCell ref="A13:E13"/>
    <mergeCell ref="F13:J13"/>
    <mergeCell ref="K13:O13"/>
    <mergeCell ref="A30:E30"/>
    <mergeCell ref="F30:J30"/>
    <mergeCell ref="K30:O30"/>
    <mergeCell ref="A20:E20"/>
    <mergeCell ref="F20:J20"/>
    <mergeCell ref="K20:O20"/>
    <mergeCell ref="A28:E28"/>
    <mergeCell ref="F28:J28"/>
    <mergeCell ref="K28:O28"/>
    <mergeCell ref="A29:E29"/>
    <mergeCell ref="F29:J29"/>
    <mergeCell ref="K29:O29"/>
    <mergeCell ref="A26:E26"/>
    <mergeCell ref="F26:J26"/>
    <mergeCell ref="K26:O26"/>
    <mergeCell ref="A27:E27"/>
    <mergeCell ref="F27:J27"/>
    <mergeCell ref="K27:O27"/>
    <mergeCell ref="A24:E24"/>
    <mergeCell ref="F24:J24"/>
    <mergeCell ref="K24:O24"/>
    <mergeCell ref="A25:E25"/>
    <mergeCell ref="F25:J25"/>
    <mergeCell ref="K25:O25"/>
    <mergeCell ref="F12:J12"/>
    <mergeCell ref="K12:O12"/>
    <mergeCell ref="A14:E14"/>
    <mergeCell ref="K15:O15"/>
    <mergeCell ref="A23:E23"/>
    <mergeCell ref="F23:J23"/>
    <mergeCell ref="K23:O23"/>
    <mergeCell ref="K17:O17"/>
    <mergeCell ref="A18:E18"/>
    <mergeCell ref="F18:J18"/>
    <mergeCell ref="K18:O18"/>
    <mergeCell ref="A19:E19"/>
    <mergeCell ref="F19:J19"/>
    <mergeCell ref="K19:O19"/>
    <mergeCell ref="A22:E22"/>
    <mergeCell ref="F22:J22"/>
    <mergeCell ref="A4:H4"/>
    <mergeCell ref="P2:P3"/>
    <mergeCell ref="Q2:Q3"/>
    <mergeCell ref="I4:O4"/>
    <mergeCell ref="A15:E15"/>
    <mergeCell ref="F15:J15"/>
    <mergeCell ref="F14:J14"/>
    <mergeCell ref="K14:O14"/>
    <mergeCell ref="A5:O5"/>
    <mergeCell ref="A7:O7"/>
    <mergeCell ref="A6:O6"/>
    <mergeCell ref="F11:J11"/>
    <mergeCell ref="K11:O11"/>
    <mergeCell ref="A11:E11"/>
    <mergeCell ref="A10:O10"/>
    <mergeCell ref="A12:E12"/>
    <mergeCell ref="R2:R3"/>
    <mergeCell ref="S2:S3"/>
    <mergeCell ref="T2:T3"/>
    <mergeCell ref="A1:O1"/>
    <mergeCell ref="I2:O2"/>
    <mergeCell ref="I3:O3"/>
    <mergeCell ref="A2:H2"/>
    <mergeCell ref="A3:H3"/>
    <mergeCell ref="K22:O22"/>
    <mergeCell ref="K16:O16"/>
    <mergeCell ref="A17:E17"/>
    <mergeCell ref="F17:J17"/>
    <mergeCell ref="A21:E21"/>
    <mergeCell ref="F21:J21"/>
    <mergeCell ref="K21:O21"/>
    <mergeCell ref="A16:E16"/>
    <mergeCell ref="F16:J16"/>
  </mergeCells>
  <pageMargins left="0.31" right="0.35" top="0.28000000000000003" bottom="0.24" header="0.2" footer="0.19"/>
  <pageSetup paperSize="9" scale="71" orientation="portrait" r:id="rId1"/>
  <headerFooter alignWithMargins="0">
    <oddFooter>&amp;C5</oddFooter>
  </headerFooter>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workbookViewId="0">
      <selection activeCell="F5" sqref="F5"/>
    </sheetView>
  </sheetViews>
  <sheetFormatPr defaultRowHeight="12.75"/>
  <cols>
    <col min="1" max="1" width="19.1640625" bestFit="1" customWidth="1"/>
    <col min="2" max="2" width="16.1640625" bestFit="1" customWidth="1"/>
    <col min="3" max="4" width="16.5" bestFit="1" customWidth="1"/>
    <col min="5" max="5" width="11.5" bestFit="1" customWidth="1"/>
    <col min="6" max="7" width="14.33203125" bestFit="1" customWidth="1"/>
  </cols>
  <sheetData>
    <row r="1" spans="1:7" ht="16.5" thickBot="1">
      <c r="A1" s="2414" t="s">
        <v>663</v>
      </c>
      <c r="B1" s="2414"/>
      <c r="C1" s="2414"/>
      <c r="D1" s="2414"/>
      <c r="E1" s="2414"/>
      <c r="F1" s="2414"/>
      <c r="G1" s="2414"/>
    </row>
    <row r="2" spans="1:7" ht="60">
      <c r="A2" s="862" t="s">
        <v>656</v>
      </c>
      <c r="B2" s="863" t="s">
        <v>657</v>
      </c>
      <c r="C2" s="863" t="s">
        <v>658</v>
      </c>
      <c r="D2" s="863" t="s">
        <v>659</v>
      </c>
      <c r="E2" s="863" t="s">
        <v>660</v>
      </c>
      <c r="F2" s="864" t="s">
        <v>661</v>
      </c>
      <c r="G2" s="865" t="s">
        <v>662</v>
      </c>
    </row>
    <row r="3" spans="1:7" ht="192">
      <c r="A3" s="720" t="s">
        <v>1378</v>
      </c>
      <c r="B3" s="721" t="s">
        <v>1376</v>
      </c>
      <c r="C3" s="721">
        <v>1</v>
      </c>
      <c r="D3" s="721">
        <v>7</v>
      </c>
      <c r="E3" s="960" t="s">
        <v>1380</v>
      </c>
      <c r="F3" s="961" t="s">
        <v>1381</v>
      </c>
      <c r="G3" s="722" t="s">
        <v>1377</v>
      </c>
    </row>
    <row r="4" spans="1:7" ht="140.25">
      <c r="A4" s="721" t="s">
        <v>1379</v>
      </c>
      <c r="B4" s="721" t="s">
        <v>1376</v>
      </c>
      <c r="C4" s="721">
        <v>1</v>
      </c>
      <c r="D4" s="721">
        <v>6</v>
      </c>
      <c r="E4" s="960" t="s">
        <v>1383</v>
      </c>
      <c r="F4" s="962" t="s">
        <v>1382</v>
      </c>
      <c r="G4" s="721" t="s">
        <v>1377</v>
      </c>
    </row>
    <row r="5" spans="1:7" ht="140.25">
      <c r="A5" s="721" t="s">
        <v>1801</v>
      </c>
      <c r="B5" s="721" t="s">
        <v>1802</v>
      </c>
      <c r="C5" s="721">
        <v>2</v>
      </c>
      <c r="D5" s="721">
        <v>30</v>
      </c>
      <c r="E5" s="960" t="s">
        <v>1803</v>
      </c>
      <c r="F5" s="962" t="s">
        <v>1804</v>
      </c>
      <c r="G5" s="721" t="s">
        <v>1377</v>
      </c>
    </row>
    <row r="6" spans="1:7">
      <c r="A6" s="720"/>
      <c r="B6" s="721"/>
      <c r="C6" s="721"/>
      <c r="D6" s="721"/>
      <c r="E6" s="721"/>
      <c r="F6" s="860"/>
      <c r="G6" s="722"/>
    </row>
    <row r="7" spans="1:7">
      <c r="A7" s="720"/>
      <c r="B7" s="721"/>
      <c r="C7" s="721"/>
      <c r="D7" s="721"/>
      <c r="E7" s="721"/>
      <c r="F7" s="860"/>
      <c r="G7" s="722"/>
    </row>
    <row r="8" spans="1:7">
      <c r="A8" s="720"/>
      <c r="B8" s="721"/>
      <c r="C8" s="721"/>
      <c r="D8" s="721"/>
      <c r="E8" s="721"/>
      <c r="F8" s="860"/>
      <c r="G8" s="722"/>
    </row>
    <row r="9" spans="1:7">
      <c r="A9" s="720"/>
      <c r="B9" s="721"/>
      <c r="C9" s="721"/>
      <c r="D9" s="721"/>
      <c r="E9" s="721"/>
      <c r="F9" s="860"/>
      <c r="G9" s="722"/>
    </row>
    <row r="10" spans="1:7" ht="13.5" thickBot="1">
      <c r="A10" s="723"/>
      <c r="B10" s="724"/>
      <c r="C10" s="724"/>
      <c r="D10" s="724"/>
      <c r="E10" s="724"/>
      <c r="F10" s="861"/>
      <c r="G10" s="725"/>
    </row>
  </sheetData>
  <mergeCells count="1">
    <mergeCell ref="A1:G1"/>
  </mergeCells>
  <pageMargins left="0.25" right="0.25" top="0.75" bottom="0.75" header="0.3" footer="0.3"/>
  <pageSetup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9"/>
  <dimension ref="A1:K46"/>
  <sheetViews>
    <sheetView workbookViewId="0">
      <selection activeCell="T36" sqref="T36"/>
    </sheetView>
  </sheetViews>
  <sheetFormatPr defaultRowHeight="12.75"/>
  <cols>
    <col min="1" max="11" width="9.83203125" customWidth="1"/>
  </cols>
  <sheetData>
    <row r="1" spans="1:11" ht="16.5" thickBot="1">
      <c r="A1" s="2414" t="s">
        <v>655</v>
      </c>
      <c r="B1" s="2414"/>
      <c r="C1" s="2414"/>
      <c r="D1" s="2414"/>
      <c r="E1" s="2414"/>
      <c r="F1" s="2414"/>
      <c r="G1" s="2414"/>
      <c r="H1" s="2414"/>
      <c r="I1" s="2414"/>
      <c r="J1" s="2414"/>
      <c r="K1" s="2414"/>
    </row>
    <row r="2" spans="1:11">
      <c r="A2" s="2418"/>
      <c r="B2" s="2419"/>
      <c r="C2" s="2419"/>
      <c r="D2" s="2419"/>
      <c r="E2" s="2419"/>
      <c r="F2" s="2419"/>
      <c r="G2" s="2419"/>
      <c r="H2" s="2419"/>
      <c r="I2" s="2419"/>
      <c r="J2" s="2419"/>
      <c r="K2" s="2420"/>
    </row>
    <row r="3" spans="1:11">
      <c r="A3" s="2415"/>
      <c r="B3" s="2416"/>
      <c r="C3" s="2416"/>
      <c r="D3" s="2416"/>
      <c r="E3" s="2416"/>
      <c r="F3" s="2416"/>
      <c r="G3" s="2416"/>
      <c r="H3" s="2416"/>
      <c r="I3" s="2416"/>
      <c r="J3" s="2416"/>
      <c r="K3" s="2417"/>
    </row>
    <row r="4" spans="1:11">
      <c r="A4" s="2415"/>
      <c r="B4" s="2416"/>
      <c r="C4" s="2416"/>
      <c r="D4" s="2416"/>
      <c r="E4" s="2416"/>
      <c r="F4" s="2416"/>
      <c r="G4" s="2416"/>
      <c r="H4" s="2416"/>
      <c r="I4" s="2416"/>
      <c r="J4" s="2416"/>
      <c r="K4" s="2417"/>
    </row>
    <row r="5" spans="1:11">
      <c r="A5" s="2415"/>
      <c r="B5" s="2416"/>
      <c r="C5" s="2416"/>
      <c r="D5" s="2416"/>
      <c r="E5" s="2416"/>
      <c r="F5" s="2416"/>
      <c r="G5" s="2416"/>
      <c r="H5" s="2416"/>
      <c r="I5" s="2416"/>
      <c r="J5" s="2416"/>
      <c r="K5" s="2417"/>
    </row>
    <row r="6" spans="1:11">
      <c r="A6" s="2415"/>
      <c r="B6" s="2416"/>
      <c r="C6" s="2416"/>
      <c r="D6" s="2416"/>
      <c r="E6" s="2416"/>
      <c r="F6" s="2416"/>
      <c r="G6" s="2416"/>
      <c r="H6" s="2416"/>
      <c r="I6" s="2416"/>
      <c r="J6" s="2416"/>
      <c r="K6" s="2417"/>
    </row>
    <row r="7" spans="1:11">
      <c r="A7" s="2415"/>
      <c r="B7" s="2416"/>
      <c r="C7" s="2416"/>
      <c r="D7" s="2416"/>
      <c r="E7" s="2416"/>
      <c r="F7" s="2416"/>
      <c r="G7" s="2416"/>
      <c r="H7" s="2416"/>
      <c r="I7" s="2416"/>
      <c r="J7" s="2416"/>
      <c r="K7" s="2417"/>
    </row>
    <row r="8" spans="1:11">
      <c r="A8" s="2415"/>
      <c r="B8" s="2416"/>
      <c r="C8" s="2416"/>
      <c r="D8" s="2416"/>
      <c r="E8" s="2416"/>
      <c r="F8" s="2416"/>
      <c r="G8" s="2416"/>
      <c r="H8" s="2416"/>
      <c r="I8" s="2416"/>
      <c r="J8" s="2416"/>
      <c r="K8" s="2417"/>
    </row>
    <row r="9" spans="1:11">
      <c r="A9" s="2415"/>
      <c r="B9" s="2416"/>
      <c r="C9" s="2416"/>
      <c r="D9" s="2416"/>
      <c r="E9" s="2416"/>
      <c r="F9" s="2416"/>
      <c r="G9" s="2416"/>
      <c r="H9" s="2416"/>
      <c r="I9" s="2416"/>
      <c r="J9" s="2416"/>
      <c r="K9" s="2417"/>
    </row>
    <row r="10" spans="1:11">
      <c r="A10" s="2415"/>
      <c r="B10" s="2416"/>
      <c r="C10" s="2416"/>
      <c r="D10" s="2416"/>
      <c r="E10" s="2416"/>
      <c r="F10" s="2416"/>
      <c r="G10" s="2416"/>
      <c r="H10" s="2416"/>
      <c r="I10" s="2416"/>
      <c r="J10" s="2416"/>
      <c r="K10" s="2417"/>
    </row>
    <row r="11" spans="1:11">
      <c r="A11" s="2415"/>
      <c r="B11" s="2416"/>
      <c r="C11" s="2416"/>
      <c r="D11" s="2416"/>
      <c r="E11" s="2416"/>
      <c r="F11" s="2416"/>
      <c r="G11" s="2416"/>
      <c r="H11" s="2416"/>
      <c r="I11" s="2416"/>
      <c r="J11" s="2416"/>
      <c r="K11" s="2417"/>
    </row>
    <row r="12" spans="1:11">
      <c r="A12" s="2415"/>
      <c r="B12" s="2416"/>
      <c r="C12" s="2416"/>
      <c r="D12" s="2416"/>
      <c r="E12" s="2416"/>
      <c r="F12" s="2416"/>
      <c r="G12" s="2416"/>
      <c r="H12" s="2416"/>
      <c r="I12" s="2416"/>
      <c r="J12" s="2416"/>
      <c r="K12" s="2417"/>
    </row>
    <row r="13" spans="1:11">
      <c r="A13" s="2415"/>
      <c r="B13" s="2416"/>
      <c r="C13" s="2416"/>
      <c r="D13" s="2416"/>
      <c r="E13" s="2416"/>
      <c r="F13" s="2416"/>
      <c r="G13" s="2416"/>
      <c r="H13" s="2416"/>
      <c r="I13" s="2416"/>
      <c r="J13" s="2416"/>
      <c r="K13" s="2417"/>
    </row>
    <row r="14" spans="1:11">
      <c r="A14" s="2415"/>
      <c r="B14" s="2416"/>
      <c r="C14" s="2416"/>
      <c r="D14" s="2416"/>
      <c r="E14" s="2416"/>
      <c r="F14" s="2416"/>
      <c r="G14" s="2416"/>
      <c r="H14" s="2416"/>
      <c r="I14" s="2416"/>
      <c r="J14" s="2416"/>
      <c r="K14" s="2417"/>
    </row>
    <row r="15" spans="1:11">
      <c r="A15" s="2415"/>
      <c r="B15" s="2416"/>
      <c r="C15" s="2416"/>
      <c r="D15" s="2416"/>
      <c r="E15" s="2416"/>
      <c r="F15" s="2416"/>
      <c r="G15" s="2416"/>
      <c r="H15" s="2416"/>
      <c r="I15" s="2416"/>
      <c r="J15" s="2416"/>
      <c r="K15" s="2417"/>
    </row>
    <row r="16" spans="1:11">
      <c r="A16" s="2415"/>
      <c r="B16" s="2416"/>
      <c r="C16" s="2416"/>
      <c r="D16" s="2416"/>
      <c r="E16" s="2416"/>
      <c r="F16" s="2416"/>
      <c r="G16" s="2416"/>
      <c r="H16" s="2416"/>
      <c r="I16" s="2416"/>
      <c r="J16" s="2416"/>
      <c r="K16" s="2417"/>
    </row>
    <row r="17" spans="1:11">
      <c r="A17" s="2415"/>
      <c r="B17" s="2416"/>
      <c r="C17" s="2416"/>
      <c r="D17" s="2416"/>
      <c r="E17" s="2416"/>
      <c r="F17" s="2416"/>
      <c r="G17" s="2416"/>
      <c r="H17" s="2416"/>
      <c r="I17" s="2416"/>
      <c r="J17" s="2416"/>
      <c r="K17" s="2417"/>
    </row>
    <row r="18" spans="1:11">
      <c r="A18" s="2415"/>
      <c r="B18" s="2416"/>
      <c r="C18" s="2416"/>
      <c r="D18" s="2416"/>
      <c r="E18" s="2416"/>
      <c r="F18" s="2416"/>
      <c r="G18" s="2416"/>
      <c r="H18" s="2416"/>
      <c r="I18" s="2416"/>
      <c r="J18" s="2416"/>
      <c r="K18" s="2417"/>
    </row>
    <row r="19" spans="1:11">
      <c r="A19" s="2415"/>
      <c r="B19" s="2416"/>
      <c r="C19" s="2416"/>
      <c r="D19" s="2416"/>
      <c r="E19" s="2416"/>
      <c r="F19" s="2416"/>
      <c r="G19" s="2416"/>
      <c r="H19" s="2416"/>
      <c r="I19" s="2416"/>
      <c r="J19" s="2416"/>
      <c r="K19" s="2417"/>
    </row>
    <row r="20" spans="1:11">
      <c r="A20" s="2415"/>
      <c r="B20" s="2416"/>
      <c r="C20" s="2416"/>
      <c r="D20" s="2416"/>
      <c r="E20" s="2416"/>
      <c r="F20" s="2416"/>
      <c r="G20" s="2416"/>
      <c r="H20" s="2416"/>
      <c r="I20" s="2416"/>
      <c r="J20" s="2416"/>
      <c r="K20" s="2417"/>
    </row>
    <row r="21" spans="1:11">
      <c r="A21" s="2415"/>
      <c r="B21" s="2416"/>
      <c r="C21" s="2416"/>
      <c r="D21" s="2416"/>
      <c r="E21" s="2416"/>
      <c r="F21" s="2416"/>
      <c r="G21" s="2416"/>
      <c r="H21" s="2416"/>
      <c r="I21" s="2416"/>
      <c r="J21" s="2416"/>
      <c r="K21" s="2417"/>
    </row>
    <row r="22" spans="1:11">
      <c r="A22" s="2415"/>
      <c r="B22" s="2416"/>
      <c r="C22" s="2416"/>
      <c r="D22" s="2416"/>
      <c r="E22" s="2416"/>
      <c r="F22" s="2416"/>
      <c r="G22" s="2416"/>
      <c r="H22" s="2416"/>
      <c r="I22" s="2416"/>
      <c r="J22" s="2416"/>
      <c r="K22" s="2417"/>
    </row>
    <row r="23" spans="1:11">
      <c r="A23" s="2415"/>
      <c r="B23" s="2416"/>
      <c r="C23" s="2416"/>
      <c r="D23" s="2416"/>
      <c r="E23" s="2416"/>
      <c r="F23" s="2416"/>
      <c r="G23" s="2416"/>
      <c r="H23" s="2416"/>
      <c r="I23" s="2416"/>
      <c r="J23" s="2416"/>
      <c r="K23" s="2417"/>
    </row>
    <row r="24" spans="1:11">
      <c r="A24" s="2415"/>
      <c r="B24" s="2416"/>
      <c r="C24" s="2416"/>
      <c r="D24" s="2416"/>
      <c r="E24" s="2416"/>
      <c r="F24" s="2416"/>
      <c r="G24" s="2416"/>
      <c r="H24" s="2416"/>
      <c r="I24" s="2416"/>
      <c r="J24" s="2416"/>
      <c r="K24" s="2417"/>
    </row>
    <row r="25" spans="1:11">
      <c r="A25" s="2415"/>
      <c r="B25" s="2416"/>
      <c r="C25" s="2416"/>
      <c r="D25" s="2416"/>
      <c r="E25" s="2416"/>
      <c r="F25" s="2416"/>
      <c r="G25" s="2416"/>
      <c r="H25" s="2416"/>
      <c r="I25" s="2416"/>
      <c r="J25" s="2416"/>
      <c r="K25" s="2417"/>
    </row>
    <row r="26" spans="1:11">
      <c r="A26" s="2415"/>
      <c r="B26" s="2416"/>
      <c r="C26" s="2416"/>
      <c r="D26" s="2416"/>
      <c r="E26" s="2416"/>
      <c r="F26" s="2416"/>
      <c r="G26" s="2416"/>
      <c r="H26" s="2416"/>
      <c r="I26" s="2416"/>
      <c r="J26" s="2416"/>
      <c r="K26" s="2417"/>
    </row>
    <row r="27" spans="1:11">
      <c r="A27" s="2415"/>
      <c r="B27" s="2416"/>
      <c r="C27" s="2416"/>
      <c r="D27" s="2416"/>
      <c r="E27" s="2416"/>
      <c r="F27" s="2416"/>
      <c r="G27" s="2416"/>
      <c r="H27" s="2416"/>
      <c r="I27" s="2416"/>
      <c r="J27" s="2416"/>
      <c r="K27" s="2417"/>
    </row>
    <row r="28" spans="1:11">
      <c r="A28" s="2415"/>
      <c r="B28" s="2416"/>
      <c r="C28" s="2416"/>
      <c r="D28" s="2416"/>
      <c r="E28" s="2416"/>
      <c r="F28" s="2416"/>
      <c r="G28" s="2416"/>
      <c r="H28" s="2416"/>
      <c r="I28" s="2416"/>
      <c r="J28" s="2416"/>
      <c r="K28" s="2417"/>
    </row>
    <row r="29" spans="1:11">
      <c r="A29" s="2415"/>
      <c r="B29" s="2416"/>
      <c r="C29" s="2416"/>
      <c r="D29" s="2416"/>
      <c r="E29" s="2416"/>
      <c r="F29" s="2416"/>
      <c r="G29" s="2416"/>
      <c r="H29" s="2416"/>
      <c r="I29" s="2416"/>
      <c r="J29" s="2416"/>
      <c r="K29" s="2417"/>
    </row>
    <row r="30" spans="1:11">
      <c r="A30" s="2415"/>
      <c r="B30" s="2416"/>
      <c r="C30" s="2416"/>
      <c r="D30" s="2416"/>
      <c r="E30" s="2416"/>
      <c r="F30" s="2416"/>
      <c r="G30" s="2416"/>
      <c r="H30" s="2416"/>
      <c r="I30" s="2416"/>
      <c r="J30" s="2416"/>
      <c r="K30" s="2417"/>
    </row>
    <row r="31" spans="1:11">
      <c r="A31" s="2415"/>
      <c r="B31" s="2416"/>
      <c r="C31" s="2416"/>
      <c r="D31" s="2416"/>
      <c r="E31" s="2416"/>
      <c r="F31" s="2416"/>
      <c r="G31" s="2416"/>
      <c r="H31" s="2416"/>
      <c r="I31" s="2416"/>
      <c r="J31" s="2416"/>
      <c r="K31" s="2417"/>
    </row>
    <row r="32" spans="1:11">
      <c r="A32" s="2415"/>
      <c r="B32" s="2416"/>
      <c r="C32" s="2416"/>
      <c r="D32" s="2416"/>
      <c r="E32" s="2416"/>
      <c r="F32" s="2416"/>
      <c r="G32" s="2416"/>
      <c r="H32" s="2416"/>
      <c r="I32" s="2416"/>
      <c r="J32" s="2416"/>
      <c r="K32" s="2417"/>
    </row>
    <row r="33" spans="1:11">
      <c r="A33" s="2415"/>
      <c r="B33" s="2416"/>
      <c r="C33" s="2416"/>
      <c r="D33" s="2416"/>
      <c r="E33" s="2416"/>
      <c r="F33" s="2416"/>
      <c r="G33" s="2416"/>
      <c r="H33" s="2416"/>
      <c r="I33" s="2416"/>
      <c r="J33" s="2416"/>
      <c r="K33" s="2417"/>
    </row>
    <row r="34" spans="1:11">
      <c r="A34" s="2415"/>
      <c r="B34" s="2416"/>
      <c r="C34" s="2416"/>
      <c r="D34" s="2416"/>
      <c r="E34" s="2416"/>
      <c r="F34" s="2416"/>
      <c r="G34" s="2416"/>
      <c r="H34" s="2416"/>
      <c r="I34" s="2416"/>
      <c r="J34" s="2416"/>
      <c r="K34" s="2417"/>
    </row>
    <row r="35" spans="1:11">
      <c r="A35" s="2415"/>
      <c r="B35" s="2416"/>
      <c r="C35" s="2416"/>
      <c r="D35" s="2416"/>
      <c r="E35" s="2416"/>
      <c r="F35" s="2416"/>
      <c r="G35" s="2416"/>
      <c r="H35" s="2416"/>
      <c r="I35" s="2416"/>
      <c r="J35" s="2416"/>
      <c r="K35" s="2417"/>
    </row>
    <row r="36" spans="1:11">
      <c r="A36" s="2415"/>
      <c r="B36" s="2416"/>
      <c r="C36" s="2416"/>
      <c r="D36" s="2416"/>
      <c r="E36" s="2416"/>
      <c r="F36" s="2416"/>
      <c r="G36" s="2416"/>
      <c r="H36" s="2416"/>
      <c r="I36" s="2416"/>
      <c r="J36" s="2416"/>
      <c r="K36" s="2417"/>
    </row>
    <row r="37" spans="1:11">
      <c r="A37" s="2415"/>
      <c r="B37" s="2416"/>
      <c r="C37" s="2416"/>
      <c r="D37" s="2416"/>
      <c r="E37" s="2416"/>
      <c r="F37" s="2416"/>
      <c r="G37" s="2416"/>
      <c r="H37" s="2416"/>
      <c r="I37" s="2416"/>
      <c r="J37" s="2416"/>
      <c r="K37" s="2417"/>
    </row>
    <row r="38" spans="1:11">
      <c r="A38" s="2415"/>
      <c r="B38" s="2416"/>
      <c r="C38" s="2416"/>
      <c r="D38" s="2416"/>
      <c r="E38" s="2416"/>
      <c r="F38" s="2416"/>
      <c r="G38" s="2416"/>
      <c r="H38" s="2416"/>
      <c r="I38" s="2416"/>
      <c r="J38" s="2416"/>
      <c r="K38" s="2417"/>
    </row>
    <row r="39" spans="1:11">
      <c r="A39" s="2415"/>
      <c r="B39" s="2416"/>
      <c r="C39" s="2416"/>
      <c r="D39" s="2416"/>
      <c r="E39" s="2416"/>
      <c r="F39" s="2416"/>
      <c r="G39" s="2416"/>
      <c r="H39" s="2416"/>
      <c r="I39" s="2416"/>
      <c r="J39" s="2416"/>
      <c r="K39" s="2417"/>
    </row>
    <row r="40" spans="1:11">
      <c r="A40" s="2415"/>
      <c r="B40" s="2416"/>
      <c r="C40" s="2416"/>
      <c r="D40" s="2416"/>
      <c r="E40" s="2416"/>
      <c r="F40" s="2416"/>
      <c r="G40" s="2416"/>
      <c r="H40" s="2416"/>
      <c r="I40" s="2416"/>
      <c r="J40" s="2416"/>
      <c r="K40" s="2417"/>
    </row>
    <row r="41" spans="1:11">
      <c r="A41" s="2415"/>
      <c r="B41" s="2416"/>
      <c r="C41" s="2416"/>
      <c r="D41" s="2416"/>
      <c r="E41" s="2416"/>
      <c r="F41" s="2416"/>
      <c r="G41" s="2416"/>
      <c r="H41" s="2416"/>
      <c r="I41" s="2416"/>
      <c r="J41" s="2416"/>
      <c r="K41" s="2417"/>
    </row>
    <row r="42" spans="1:11">
      <c r="A42" s="2415"/>
      <c r="B42" s="2416"/>
      <c r="C42" s="2416"/>
      <c r="D42" s="2416"/>
      <c r="E42" s="2416"/>
      <c r="F42" s="2416"/>
      <c r="G42" s="2416"/>
      <c r="H42" s="2416"/>
      <c r="I42" s="2416"/>
      <c r="J42" s="2416"/>
      <c r="K42" s="2417"/>
    </row>
    <row r="43" spans="1:11">
      <c r="A43" s="2415"/>
      <c r="B43" s="2416"/>
      <c r="C43" s="2416"/>
      <c r="D43" s="2416"/>
      <c r="E43" s="2416"/>
      <c r="F43" s="2416"/>
      <c r="G43" s="2416"/>
      <c r="H43" s="2416"/>
      <c r="I43" s="2416"/>
      <c r="J43" s="2416"/>
      <c r="K43" s="2417"/>
    </row>
    <row r="44" spans="1:11">
      <c r="A44" s="2415"/>
      <c r="B44" s="2416"/>
      <c r="C44" s="2416"/>
      <c r="D44" s="2416"/>
      <c r="E44" s="2416"/>
      <c r="F44" s="2416"/>
      <c r="G44" s="2416"/>
      <c r="H44" s="2416"/>
      <c r="I44" s="2416"/>
      <c r="J44" s="2416"/>
      <c r="K44" s="2417"/>
    </row>
    <row r="45" spans="1:11">
      <c r="A45" s="2415"/>
      <c r="B45" s="2416"/>
      <c r="C45" s="2416"/>
      <c r="D45" s="2416"/>
      <c r="E45" s="2416"/>
      <c r="F45" s="2416"/>
      <c r="G45" s="2416"/>
      <c r="H45" s="2416"/>
      <c r="I45" s="2416"/>
      <c r="J45" s="2416"/>
      <c r="K45" s="2417"/>
    </row>
    <row r="46" spans="1:11" ht="13.5" thickBot="1">
      <c r="A46" s="2421"/>
      <c r="B46" s="2422"/>
      <c r="C46" s="2422"/>
      <c r="D46" s="2422"/>
      <c r="E46" s="2422"/>
      <c r="F46" s="2422"/>
      <c r="G46" s="2422"/>
      <c r="H46" s="2422"/>
      <c r="I46" s="2422"/>
      <c r="J46" s="2422"/>
      <c r="K46" s="2423"/>
    </row>
  </sheetData>
  <mergeCells count="46">
    <mergeCell ref="A43:K43"/>
    <mergeCell ref="A44:K44"/>
    <mergeCell ref="A45:K45"/>
    <mergeCell ref="A46:K46"/>
    <mergeCell ref="A37:K37"/>
    <mergeCell ref="A38:K38"/>
    <mergeCell ref="A39:K39"/>
    <mergeCell ref="A40:K40"/>
    <mergeCell ref="A41:K41"/>
    <mergeCell ref="A42:K42"/>
    <mergeCell ref="A36:K36"/>
    <mergeCell ref="A25:K25"/>
    <mergeCell ref="A26:K26"/>
    <mergeCell ref="A27:K27"/>
    <mergeCell ref="A28:K28"/>
    <mergeCell ref="A29:K29"/>
    <mergeCell ref="A30:K30"/>
    <mergeCell ref="A31:K31"/>
    <mergeCell ref="A32:K32"/>
    <mergeCell ref="A33:K33"/>
    <mergeCell ref="A34:K34"/>
    <mergeCell ref="A35:K35"/>
    <mergeCell ref="A24:K24"/>
    <mergeCell ref="A13:K13"/>
    <mergeCell ref="A14:K14"/>
    <mergeCell ref="A15:K15"/>
    <mergeCell ref="A16:K16"/>
    <mergeCell ref="A17:K17"/>
    <mergeCell ref="A18:K18"/>
    <mergeCell ref="A19:K19"/>
    <mergeCell ref="A20:K20"/>
    <mergeCell ref="A21:K21"/>
    <mergeCell ref="A22:K22"/>
    <mergeCell ref="A23:K23"/>
    <mergeCell ref="A12:K12"/>
    <mergeCell ref="A1:K1"/>
    <mergeCell ref="A2:K2"/>
    <mergeCell ref="A3:K3"/>
    <mergeCell ref="A4:K4"/>
    <mergeCell ref="A5:K5"/>
    <mergeCell ref="A6:K6"/>
    <mergeCell ref="A7:K7"/>
    <mergeCell ref="A8:K8"/>
    <mergeCell ref="A9:K9"/>
    <mergeCell ref="A10:K10"/>
    <mergeCell ref="A11:K11"/>
  </mergeCells>
  <pageMargins left="0.25" right="0.25" top="0.75" bottom="0.75" header="0.3" footer="0.3"/>
  <pageSetup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74"/>
  <sheetViews>
    <sheetView workbookViewId="0">
      <selection activeCell="G83" sqref="G83"/>
    </sheetView>
  </sheetViews>
  <sheetFormatPr defaultRowHeight="12.75"/>
  <cols>
    <col min="1" max="1" width="6.83203125" customWidth="1"/>
    <col min="2" max="5" width="31.5" customWidth="1"/>
  </cols>
  <sheetData>
    <row r="1" spans="1:5" ht="27" customHeight="1">
      <c r="A1" s="2433" t="s">
        <v>1014</v>
      </c>
      <c r="B1" s="2434"/>
      <c r="C1" s="2434"/>
      <c r="D1" s="2434"/>
      <c r="E1" s="2434"/>
    </row>
    <row r="2" spans="1:5" ht="27" customHeight="1">
      <c r="A2" s="2434"/>
      <c r="B2" s="2434"/>
      <c r="C2" s="2434"/>
      <c r="D2" s="2434"/>
      <c r="E2" s="2434"/>
    </row>
    <row r="3" spans="1:5" ht="27" customHeight="1">
      <c r="A3" s="2434"/>
      <c r="B3" s="2434"/>
      <c r="C3" s="2434"/>
      <c r="D3" s="2434"/>
      <c r="E3" s="2434"/>
    </row>
    <row r="4" spans="1:5" ht="27" customHeight="1">
      <c r="A4" s="2434"/>
      <c r="B4" s="2434"/>
      <c r="C4" s="2434"/>
      <c r="D4" s="2434"/>
      <c r="E4" s="2434"/>
    </row>
    <row r="5" spans="1:5" ht="27" customHeight="1">
      <c r="A5" s="919"/>
      <c r="B5" s="919"/>
      <c r="C5" s="919"/>
      <c r="D5" s="919"/>
      <c r="E5" s="919"/>
    </row>
    <row r="6" spans="1:5" ht="13.5" thickBot="1"/>
    <row r="7" spans="1:5" ht="39" customHeight="1">
      <c r="A7" s="2435"/>
      <c r="B7" s="2435" t="s">
        <v>1015</v>
      </c>
      <c r="C7" s="2435" t="s">
        <v>1016</v>
      </c>
      <c r="D7" s="2435" t="s">
        <v>1017</v>
      </c>
      <c r="E7" s="2435" t="s">
        <v>1018</v>
      </c>
    </row>
    <row r="8" spans="1:5" ht="13.5" thickBot="1">
      <c r="A8" s="2436"/>
      <c r="B8" s="2436"/>
      <c r="C8" s="2436"/>
      <c r="D8" s="2436"/>
      <c r="E8" s="2436"/>
    </row>
    <row r="9" spans="1:5" ht="21" customHeight="1">
      <c r="A9" s="2438" t="s">
        <v>777</v>
      </c>
      <c r="B9" s="2430" t="s">
        <v>1019</v>
      </c>
      <c r="C9" s="2424" t="s">
        <v>1020</v>
      </c>
      <c r="D9" s="2424" t="s">
        <v>1021</v>
      </c>
      <c r="E9" s="920"/>
    </row>
    <row r="10" spans="1:5" ht="21" customHeight="1">
      <c r="A10" s="2439"/>
      <c r="B10" s="2431"/>
      <c r="C10" s="2425"/>
      <c r="D10" s="2425"/>
      <c r="E10" s="920"/>
    </row>
    <row r="11" spans="1:5" ht="21" customHeight="1">
      <c r="A11" s="2439"/>
      <c r="B11" s="2431"/>
      <c r="C11" s="2425"/>
      <c r="D11" s="2425"/>
      <c r="E11" s="920" t="s">
        <v>1022</v>
      </c>
    </row>
    <row r="12" spans="1:5" ht="21" customHeight="1">
      <c r="A12" s="2439"/>
      <c r="B12" s="2431"/>
      <c r="C12" s="2425"/>
      <c r="D12" s="2425"/>
      <c r="E12" s="921"/>
    </row>
    <row r="13" spans="1:5" ht="27" customHeight="1" thickBot="1">
      <c r="A13" s="2439"/>
      <c r="B13" s="2431"/>
      <c r="C13" s="2426"/>
      <c r="D13" s="2426"/>
      <c r="E13" s="922"/>
    </row>
    <row r="14" spans="1:5" ht="32.25" customHeight="1">
      <c r="A14" s="2427"/>
      <c r="B14" s="2430" t="s">
        <v>1023</v>
      </c>
      <c r="C14" s="920" t="s">
        <v>1024</v>
      </c>
      <c r="D14" s="920"/>
      <c r="E14" s="920"/>
    </row>
    <row r="15" spans="1:5" ht="32.25" customHeight="1">
      <c r="A15" s="2428"/>
      <c r="B15" s="2431"/>
      <c r="C15" s="920" t="s">
        <v>1025</v>
      </c>
      <c r="D15" s="920" t="s">
        <v>1021</v>
      </c>
      <c r="E15" s="920" t="s">
        <v>1026</v>
      </c>
    </row>
    <row r="16" spans="1:5" ht="32.25" customHeight="1">
      <c r="A16" s="2428"/>
      <c r="B16" s="2431"/>
      <c r="C16" s="920" t="s">
        <v>1027</v>
      </c>
      <c r="D16" s="920"/>
      <c r="E16" s="920" t="s">
        <v>1028</v>
      </c>
    </row>
    <row r="17" spans="1:8" ht="15.75" thickBot="1">
      <c r="A17" s="2429"/>
      <c r="B17" s="2432"/>
      <c r="C17" s="923"/>
      <c r="D17" s="924"/>
      <c r="E17" s="921" t="s">
        <v>1029</v>
      </c>
      <c r="H17" s="925"/>
    </row>
    <row r="18" spans="1:8" s="930" customFormat="1" ht="108.75" customHeight="1" thickBot="1">
      <c r="A18" s="926"/>
      <c r="B18" s="959" t="s">
        <v>1372</v>
      </c>
      <c r="C18" s="927" t="s">
        <v>1374</v>
      </c>
      <c r="D18" s="928" t="s">
        <v>1030</v>
      </c>
      <c r="E18" s="929" t="s">
        <v>1373</v>
      </c>
    </row>
    <row r="19" spans="1:8" ht="84" customHeight="1">
      <c r="A19" s="2427"/>
      <c r="B19" s="2430" t="s">
        <v>1031</v>
      </c>
      <c r="C19" s="920" t="s">
        <v>1032</v>
      </c>
      <c r="D19" s="931"/>
      <c r="E19" s="932" t="s">
        <v>1033</v>
      </c>
      <c r="F19" s="933"/>
    </row>
    <row r="20" spans="1:8" ht="59.25" customHeight="1" thickBot="1">
      <c r="A20" s="2429"/>
      <c r="B20" s="2432"/>
      <c r="C20" s="934" t="s">
        <v>1034</v>
      </c>
      <c r="D20" s="935" t="s">
        <v>1035</v>
      </c>
      <c r="E20" s="934"/>
    </row>
    <row r="21" spans="1:8" ht="40.5" customHeight="1">
      <c r="A21" s="2427"/>
      <c r="B21" s="2430" t="s">
        <v>1036</v>
      </c>
      <c r="C21" s="920" t="s">
        <v>1037</v>
      </c>
      <c r="D21" s="2424" t="s">
        <v>1038</v>
      </c>
      <c r="E21" s="920" t="s">
        <v>1039</v>
      </c>
    </row>
    <row r="22" spans="1:8" ht="40.5" customHeight="1">
      <c r="A22" s="2428"/>
      <c r="B22" s="2431"/>
      <c r="C22" s="920" t="s">
        <v>1025</v>
      </c>
      <c r="D22" s="2425"/>
      <c r="E22" s="936" t="s">
        <v>1040</v>
      </c>
    </row>
    <row r="23" spans="1:8" ht="40.5" customHeight="1" thickBot="1">
      <c r="A23" s="2429"/>
      <c r="B23" s="2432"/>
      <c r="C23" s="934" t="s">
        <v>1041</v>
      </c>
      <c r="D23" s="2437"/>
      <c r="E23" s="937"/>
    </row>
    <row r="24" spans="1:8" ht="24.75" customHeight="1">
      <c r="A24" s="2427"/>
      <c r="B24" s="2430" t="s">
        <v>1043</v>
      </c>
      <c r="C24" s="2424" t="s">
        <v>1044</v>
      </c>
      <c r="D24" s="2424" t="s">
        <v>1038</v>
      </c>
      <c r="E24" s="920"/>
    </row>
    <row r="25" spans="1:8" ht="41.25" customHeight="1">
      <c r="A25" s="2428"/>
      <c r="B25" s="2431"/>
      <c r="C25" s="2425"/>
      <c r="D25" s="2425"/>
      <c r="E25" s="920" t="s">
        <v>1040</v>
      </c>
    </row>
    <row r="26" spans="1:8" ht="9.75" customHeight="1" thickBot="1">
      <c r="A26" s="2429"/>
      <c r="B26" s="2432"/>
      <c r="C26" s="2437"/>
      <c r="D26" s="2437"/>
      <c r="E26" s="937"/>
    </row>
    <row r="27" spans="1:8" ht="62.25" customHeight="1" thickBot="1">
      <c r="A27" s="938" t="s">
        <v>778</v>
      </c>
      <c r="B27" s="939" t="s">
        <v>1045</v>
      </c>
      <c r="C27" s="934" t="s">
        <v>1046</v>
      </c>
      <c r="D27" s="934" t="s">
        <v>1047</v>
      </c>
      <c r="E27" s="934" t="s">
        <v>1033</v>
      </c>
    </row>
    <row r="28" spans="1:8" ht="99" customHeight="1" thickBot="1">
      <c r="A28" s="940"/>
      <c r="B28" s="939" t="s">
        <v>1048</v>
      </c>
      <c r="C28" s="934" t="s">
        <v>1049</v>
      </c>
      <c r="D28" s="934" t="s">
        <v>1047</v>
      </c>
      <c r="E28" s="934" t="s">
        <v>1040</v>
      </c>
    </row>
    <row r="29" spans="1:8" ht="51.75" customHeight="1">
      <c r="A29" s="2427"/>
      <c r="B29" s="941" t="s">
        <v>1050</v>
      </c>
      <c r="C29" s="2424" t="s">
        <v>1051</v>
      </c>
      <c r="D29" s="920" t="s">
        <v>1047</v>
      </c>
      <c r="E29" s="2424" t="s">
        <v>1040</v>
      </c>
    </row>
    <row r="30" spans="1:8" ht="53.25" customHeight="1">
      <c r="A30" s="2428"/>
      <c r="B30" s="941" t="s">
        <v>1052</v>
      </c>
      <c r="C30" s="2425"/>
      <c r="D30" s="920" t="s">
        <v>1053</v>
      </c>
      <c r="E30" s="2425"/>
    </row>
    <row r="31" spans="1:8" ht="31.5" customHeight="1" thickBot="1">
      <c r="A31" s="2429"/>
      <c r="B31" s="934"/>
      <c r="C31" s="2437"/>
      <c r="D31" s="942"/>
      <c r="E31" s="2437"/>
    </row>
    <row r="32" spans="1:8" ht="31.5" customHeight="1">
      <c r="A32" s="2427"/>
      <c r="B32" s="2430" t="s">
        <v>1054</v>
      </c>
      <c r="C32" s="2424" t="s">
        <v>1055</v>
      </c>
      <c r="D32" s="920" t="s">
        <v>1047</v>
      </c>
      <c r="E32" s="920"/>
    </row>
    <row r="33" spans="1:5" ht="31.5" customHeight="1">
      <c r="A33" s="2428"/>
      <c r="B33" s="2431"/>
      <c r="C33" s="2425"/>
      <c r="D33" s="920"/>
      <c r="E33" s="920" t="s">
        <v>1056</v>
      </c>
    </row>
    <row r="34" spans="1:5" ht="31.5" customHeight="1">
      <c r="A34" s="2428"/>
      <c r="B34" s="2431"/>
      <c r="C34" s="2425"/>
      <c r="D34" s="920" t="s">
        <v>1057</v>
      </c>
      <c r="E34" s="920" t="s">
        <v>1058</v>
      </c>
    </row>
    <row r="35" spans="1:5" ht="31.5" customHeight="1" thickBot="1">
      <c r="A35" s="2429"/>
      <c r="B35" s="2432"/>
      <c r="C35" s="2437"/>
      <c r="D35" s="937"/>
      <c r="E35" s="934"/>
    </row>
    <row r="36" spans="1:5" ht="31.5" customHeight="1">
      <c r="A36" s="2427"/>
      <c r="B36" s="2430" t="s">
        <v>1059</v>
      </c>
      <c r="C36" s="2424" t="s">
        <v>1060</v>
      </c>
      <c r="D36" s="2424" t="s">
        <v>1047</v>
      </c>
      <c r="E36" s="920"/>
    </row>
    <row r="37" spans="1:5" ht="31.5" customHeight="1" thickBot="1">
      <c r="A37" s="2429"/>
      <c r="B37" s="2432"/>
      <c r="C37" s="2437"/>
      <c r="D37" s="2437"/>
      <c r="E37" s="934" t="s">
        <v>1061</v>
      </c>
    </row>
    <row r="38" spans="1:5" ht="31.5" customHeight="1">
      <c r="A38" s="2427"/>
      <c r="B38" s="2430" t="s">
        <v>1062</v>
      </c>
      <c r="C38" s="2424" t="s">
        <v>1063</v>
      </c>
      <c r="D38" s="2424" t="s">
        <v>1047</v>
      </c>
      <c r="E38" s="2424" t="s">
        <v>1040</v>
      </c>
    </row>
    <row r="39" spans="1:5" ht="39" customHeight="1" thickBot="1">
      <c r="A39" s="2429"/>
      <c r="B39" s="2432"/>
      <c r="C39" s="2437"/>
      <c r="D39" s="2437"/>
      <c r="E39" s="2437"/>
    </row>
    <row r="40" spans="1:5" ht="96.75" customHeight="1" thickBot="1">
      <c r="A40" s="940"/>
      <c r="B40" s="939" t="s">
        <v>1064</v>
      </c>
      <c r="C40" s="934" t="s">
        <v>1065</v>
      </c>
      <c r="D40" s="934" t="s">
        <v>1047</v>
      </c>
      <c r="E40" s="934" t="s">
        <v>1040</v>
      </c>
    </row>
    <row r="41" spans="1:5" ht="31.5" customHeight="1">
      <c r="A41" s="2438" t="s">
        <v>1066</v>
      </c>
      <c r="B41" s="2430" t="s">
        <v>1067</v>
      </c>
      <c r="C41" s="2424" t="s">
        <v>1068</v>
      </c>
      <c r="D41" s="2424" t="s">
        <v>1047</v>
      </c>
      <c r="E41" s="2424" t="s">
        <v>1040</v>
      </c>
    </row>
    <row r="42" spans="1:5" ht="83.25" customHeight="1" thickBot="1">
      <c r="A42" s="2440"/>
      <c r="B42" s="2432"/>
      <c r="C42" s="2437"/>
      <c r="D42" s="2437"/>
      <c r="E42" s="2437"/>
    </row>
    <row r="43" spans="1:5" ht="31.5" customHeight="1">
      <c r="A43" s="2438"/>
      <c r="B43" s="2430" t="s">
        <v>1069</v>
      </c>
      <c r="C43" s="2424" t="s">
        <v>1070</v>
      </c>
      <c r="D43" s="2424" t="s">
        <v>1047</v>
      </c>
      <c r="E43" s="2424" t="s">
        <v>1040</v>
      </c>
    </row>
    <row r="44" spans="1:5" ht="72.75" customHeight="1" thickBot="1">
      <c r="A44" s="2440"/>
      <c r="B44" s="2432"/>
      <c r="C44" s="2437"/>
      <c r="D44" s="2437"/>
      <c r="E44" s="2437"/>
    </row>
    <row r="45" spans="1:5" ht="31.5" customHeight="1">
      <c r="A45" s="2427"/>
      <c r="B45" s="2430" t="s">
        <v>1071</v>
      </c>
      <c r="C45" s="2424" t="s">
        <v>1072</v>
      </c>
      <c r="D45" s="920"/>
      <c r="E45" s="920"/>
    </row>
    <row r="46" spans="1:5" ht="62.25" customHeight="1" thickBot="1">
      <c r="A46" s="2429"/>
      <c r="B46" s="2432"/>
      <c r="C46" s="2437"/>
      <c r="D46" s="935" t="s">
        <v>1073</v>
      </c>
      <c r="E46" s="935" t="s">
        <v>1040</v>
      </c>
    </row>
    <row r="47" spans="1:5" ht="3.75" customHeight="1">
      <c r="A47" s="2427"/>
      <c r="B47" s="2430" t="s">
        <v>1074</v>
      </c>
      <c r="C47" s="2424" t="s">
        <v>1075</v>
      </c>
      <c r="D47" s="2424" t="s">
        <v>1076</v>
      </c>
      <c r="E47" s="2424" t="s">
        <v>1077</v>
      </c>
    </row>
    <row r="48" spans="1:5" ht="31.5" customHeight="1">
      <c r="A48" s="2428"/>
      <c r="B48" s="2431"/>
      <c r="C48" s="2425"/>
      <c r="D48" s="2425"/>
      <c r="E48" s="2425"/>
    </row>
    <row r="49" spans="1:10" ht="31.5" customHeight="1">
      <c r="A49" s="2428"/>
      <c r="B49" s="2431"/>
      <c r="C49" s="2425"/>
      <c r="D49" s="2425"/>
      <c r="E49" s="2425"/>
    </row>
    <row r="50" spans="1:10" ht="10.5" customHeight="1" thickBot="1">
      <c r="A50" s="2428"/>
      <c r="B50" s="2431"/>
      <c r="C50" s="2425"/>
      <c r="D50" s="2426"/>
      <c r="E50" s="2426"/>
      <c r="J50" s="925"/>
    </row>
    <row r="51" spans="1:10" ht="31.5" customHeight="1">
      <c r="A51" s="2427"/>
      <c r="B51" s="2430" t="s">
        <v>1078</v>
      </c>
      <c r="C51" s="2441" t="s">
        <v>1079</v>
      </c>
      <c r="D51" s="2441" t="s">
        <v>1076</v>
      </c>
      <c r="E51" s="2441" t="s">
        <v>1077</v>
      </c>
    </row>
    <row r="52" spans="1:10" ht="96" customHeight="1">
      <c r="A52" s="2428"/>
      <c r="B52" s="2431"/>
      <c r="C52" s="2425"/>
      <c r="D52" s="2425"/>
      <c r="E52" s="2425"/>
    </row>
    <row r="53" spans="1:10" ht="4.5" customHeight="1" thickBot="1">
      <c r="A53" s="2428"/>
      <c r="B53" s="924"/>
      <c r="C53" s="2425"/>
      <c r="D53" s="2425"/>
      <c r="E53" s="2426"/>
    </row>
    <row r="54" spans="1:10" ht="0.75" hidden="1" customHeight="1" thickBot="1">
      <c r="A54" s="2429"/>
      <c r="B54" s="937"/>
      <c r="C54" s="937"/>
      <c r="D54" s="920"/>
      <c r="E54" s="934"/>
    </row>
    <row r="55" spans="1:10" ht="31.5" customHeight="1">
      <c r="A55" s="2427"/>
      <c r="B55" s="2430" t="s">
        <v>1080</v>
      </c>
      <c r="C55" s="2424" t="s">
        <v>1079</v>
      </c>
      <c r="D55" s="943"/>
      <c r="E55" s="920"/>
    </row>
    <row r="56" spans="1:10" ht="31.5" customHeight="1">
      <c r="A56" s="2428"/>
      <c r="B56" s="2431"/>
      <c r="C56" s="2425"/>
      <c r="D56" s="920" t="s">
        <v>1047</v>
      </c>
      <c r="E56" s="920" t="s">
        <v>1081</v>
      </c>
    </row>
    <row r="57" spans="1:10" ht="31.5" customHeight="1">
      <c r="A57" s="2428"/>
      <c r="B57" s="2431"/>
      <c r="C57" s="2425"/>
      <c r="D57" s="920"/>
      <c r="E57" s="920"/>
    </row>
    <row r="58" spans="1:10" ht="31.5" customHeight="1">
      <c r="A58" s="2428"/>
      <c r="B58" s="2431"/>
      <c r="C58" s="2425"/>
      <c r="D58" s="920" t="s">
        <v>1057</v>
      </c>
      <c r="E58" s="920" t="s">
        <v>1040</v>
      </c>
    </row>
    <row r="59" spans="1:10" ht="31.5" customHeight="1" thickBot="1">
      <c r="A59" s="2429"/>
      <c r="B59" s="2432"/>
      <c r="C59" s="2437"/>
      <c r="D59" s="934"/>
      <c r="E59" s="934"/>
      <c r="I59" s="925"/>
    </row>
    <row r="60" spans="1:10" ht="31.5" customHeight="1">
      <c r="A60" s="2427"/>
      <c r="B60" s="2430" t="s">
        <v>1082</v>
      </c>
      <c r="C60" s="2424" t="s">
        <v>1083</v>
      </c>
      <c r="D60" s="920"/>
      <c r="E60" s="920"/>
    </row>
    <row r="61" spans="1:10" ht="31.5" customHeight="1">
      <c r="A61" s="2428"/>
      <c r="B61" s="2431"/>
      <c r="C61" s="2425"/>
      <c r="D61" s="920" t="s">
        <v>1047</v>
      </c>
      <c r="E61" s="920"/>
    </row>
    <row r="62" spans="1:10" ht="31.5" customHeight="1">
      <c r="A62" s="2428"/>
      <c r="B62" s="2431"/>
      <c r="C62" s="2425"/>
      <c r="D62" s="920"/>
      <c r="E62" s="920" t="s">
        <v>1042</v>
      </c>
    </row>
    <row r="63" spans="1:10" ht="31.5" customHeight="1">
      <c r="A63" s="2428"/>
      <c r="B63" s="2431"/>
      <c r="C63" s="2425"/>
      <c r="D63" s="920" t="s">
        <v>1057</v>
      </c>
      <c r="E63" s="920"/>
    </row>
    <row r="64" spans="1:10" ht="108.75" customHeight="1" thickBot="1">
      <c r="A64" s="2429"/>
      <c r="B64" s="2432"/>
      <c r="C64" s="2437"/>
      <c r="D64" s="934"/>
      <c r="E64" s="937"/>
    </row>
    <row r="65" spans="1:5" ht="31.5" customHeight="1">
      <c r="A65" s="2427"/>
      <c r="B65" s="2430" t="s">
        <v>1084</v>
      </c>
      <c r="C65" s="2424" t="s">
        <v>1085</v>
      </c>
      <c r="D65" s="2424" t="s">
        <v>1047</v>
      </c>
      <c r="E65" s="2424" t="s">
        <v>1042</v>
      </c>
    </row>
    <row r="66" spans="1:5" ht="31.5" customHeight="1">
      <c r="A66" s="2428"/>
      <c r="B66" s="2431"/>
      <c r="C66" s="2425"/>
      <c r="D66" s="2425"/>
      <c r="E66" s="2425"/>
    </row>
    <row r="67" spans="1:5" ht="31.5" customHeight="1">
      <c r="A67" s="2428"/>
      <c r="B67" s="2431"/>
      <c r="C67" s="2425"/>
      <c r="D67" s="2425"/>
      <c r="E67" s="2425"/>
    </row>
    <row r="68" spans="1:5" ht="31.5" customHeight="1">
      <c r="A68" s="2428"/>
      <c r="B68" s="2431"/>
      <c r="C68" s="2425"/>
      <c r="D68" s="920" t="s">
        <v>1057</v>
      </c>
      <c r="E68" s="2425"/>
    </row>
    <row r="69" spans="1:5" ht="31.5" customHeight="1" thickBot="1">
      <c r="A69" s="2429"/>
      <c r="B69" s="2432"/>
      <c r="C69" s="2437"/>
      <c r="D69" s="934"/>
      <c r="E69" s="2437"/>
    </row>
    <row r="70" spans="1:5" ht="31.5" customHeight="1">
      <c r="A70" s="2438" t="s">
        <v>780</v>
      </c>
      <c r="B70" s="2442" t="s">
        <v>1375</v>
      </c>
      <c r="C70" s="2424" t="s">
        <v>1086</v>
      </c>
      <c r="D70" s="920" t="s">
        <v>1047</v>
      </c>
      <c r="E70" s="2424" t="s">
        <v>1087</v>
      </c>
    </row>
    <row r="71" spans="1:5" ht="54.75" customHeight="1" thickBot="1">
      <c r="A71" s="2440"/>
      <c r="B71" s="2443"/>
      <c r="C71" s="2437"/>
      <c r="D71" s="934" t="s">
        <v>1088</v>
      </c>
      <c r="E71" s="2437"/>
    </row>
    <row r="72" spans="1:5" ht="31.5" customHeight="1">
      <c r="A72" s="2427"/>
      <c r="B72" s="2430" t="s">
        <v>1089</v>
      </c>
      <c r="C72" s="2424" t="s">
        <v>1090</v>
      </c>
      <c r="D72" s="920" t="s">
        <v>1047</v>
      </c>
      <c r="E72" s="936" t="s">
        <v>1091</v>
      </c>
    </row>
    <row r="73" spans="1:5" ht="31.5" customHeight="1">
      <c r="A73" s="2428"/>
      <c r="B73" s="2431"/>
      <c r="C73" s="2425"/>
      <c r="D73" s="920" t="s">
        <v>1088</v>
      </c>
      <c r="E73" s="920" t="s">
        <v>1092</v>
      </c>
    </row>
    <row r="74" spans="1:5" ht="31.5" customHeight="1" thickBot="1">
      <c r="A74" s="2429"/>
      <c r="B74" s="2432"/>
      <c r="C74" s="2437"/>
      <c r="D74" s="937"/>
      <c r="E74" s="934"/>
    </row>
  </sheetData>
  <mergeCells count="77">
    <mergeCell ref="A72:A74"/>
    <mergeCell ref="B72:B74"/>
    <mergeCell ref="C72:C74"/>
    <mergeCell ref="A70:A71"/>
    <mergeCell ref="B70:B71"/>
    <mergeCell ref="C70:C71"/>
    <mergeCell ref="E70:E71"/>
    <mergeCell ref="A55:A59"/>
    <mergeCell ref="B55:B59"/>
    <mergeCell ref="C55:C59"/>
    <mergeCell ref="A60:A64"/>
    <mergeCell ref="B60:B64"/>
    <mergeCell ref="C60:C64"/>
    <mergeCell ref="A65:A69"/>
    <mergeCell ref="B65:B69"/>
    <mergeCell ref="C65:C69"/>
    <mergeCell ref="D65:D67"/>
    <mergeCell ref="E65:E69"/>
    <mergeCell ref="D47:D50"/>
    <mergeCell ref="E47:E50"/>
    <mergeCell ref="A51:A54"/>
    <mergeCell ref="B51:B52"/>
    <mergeCell ref="C51:C53"/>
    <mergeCell ref="D51:D53"/>
    <mergeCell ref="E51:E53"/>
    <mergeCell ref="A45:A46"/>
    <mergeCell ref="B45:B46"/>
    <mergeCell ref="C45:C46"/>
    <mergeCell ref="A47:A50"/>
    <mergeCell ref="B47:B50"/>
    <mergeCell ref="C47:C50"/>
    <mergeCell ref="E29:E31"/>
    <mergeCell ref="A43:A44"/>
    <mergeCell ref="B43:B44"/>
    <mergeCell ref="C43:C44"/>
    <mergeCell ref="D43:D44"/>
    <mergeCell ref="E43:E44"/>
    <mergeCell ref="A41:A42"/>
    <mergeCell ref="B41:B42"/>
    <mergeCell ref="C41:C42"/>
    <mergeCell ref="D41:D42"/>
    <mergeCell ref="E41:E42"/>
    <mergeCell ref="D21:D23"/>
    <mergeCell ref="D24:D26"/>
    <mergeCell ref="E38:E39"/>
    <mergeCell ref="A32:A35"/>
    <mergeCell ref="B32:B35"/>
    <mergeCell ref="C32:C35"/>
    <mergeCell ref="A36:A37"/>
    <mergeCell ref="B36:B37"/>
    <mergeCell ref="C36:C37"/>
    <mergeCell ref="D36:D37"/>
    <mergeCell ref="A38:A39"/>
    <mergeCell ref="B38:B39"/>
    <mergeCell ref="C38:C39"/>
    <mergeCell ref="D38:D39"/>
    <mergeCell ref="A29:A31"/>
    <mergeCell ref="C29:C31"/>
    <mergeCell ref="A24:A26"/>
    <mergeCell ref="B24:B26"/>
    <mergeCell ref="C24:C26"/>
    <mergeCell ref="A9:A13"/>
    <mergeCell ref="B9:B13"/>
    <mergeCell ref="C9:C13"/>
    <mergeCell ref="A19:A20"/>
    <mergeCell ref="B19:B20"/>
    <mergeCell ref="A21:A23"/>
    <mergeCell ref="B21:B23"/>
    <mergeCell ref="D9:D13"/>
    <mergeCell ref="A14:A17"/>
    <mergeCell ref="B14:B17"/>
    <mergeCell ref="A1:E4"/>
    <mergeCell ref="A7:A8"/>
    <mergeCell ref="B7:B8"/>
    <mergeCell ref="C7:C8"/>
    <mergeCell ref="D7:D8"/>
    <mergeCell ref="E7:E8"/>
  </mergeCells>
  <pageMargins left="0.7" right="0.7" top="0.75" bottom="0.75" header="0.3" footer="0.3"/>
  <pageSetup paperSize="9" scale="5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dimension ref="A1:AU153"/>
  <sheetViews>
    <sheetView showZeros="0" topLeftCell="A73" workbookViewId="0">
      <selection activeCell="AB97" sqref="AB97"/>
    </sheetView>
  </sheetViews>
  <sheetFormatPr defaultColWidth="9.33203125" defaultRowHeight="12.75"/>
  <cols>
    <col min="1" max="1" width="3.83203125" style="5" customWidth="1"/>
    <col min="2" max="2" width="17.83203125" style="5" customWidth="1"/>
    <col min="3" max="3" width="22.83203125" style="5" customWidth="1"/>
    <col min="4" max="6" width="2.83203125" style="5" customWidth="1"/>
    <col min="7" max="7" width="3.33203125" style="5" customWidth="1"/>
    <col min="8" max="10" width="2.83203125" style="5" customWidth="1"/>
    <col min="11" max="12" width="5.33203125" style="5" customWidth="1"/>
    <col min="13" max="13" width="5.33203125" style="6" customWidth="1"/>
    <col min="14" max="19" width="3.33203125" style="5" customWidth="1"/>
    <col min="20" max="20" width="3.1640625" style="5" customWidth="1"/>
    <col min="21" max="21" width="5.33203125" style="8" hidden="1" customWidth="1"/>
    <col min="22" max="22" width="3.5" style="7" hidden="1" customWidth="1"/>
    <col min="23" max="23" width="3.1640625" style="7" hidden="1" customWidth="1"/>
    <col min="24" max="24" width="6.1640625" style="9" hidden="1" customWidth="1"/>
    <col min="25" max="25" width="4.83203125" style="5" customWidth="1"/>
    <col min="26" max="29" width="7.33203125" style="5" bestFit="1" customWidth="1"/>
    <col min="30" max="33" width="3.83203125" style="5" customWidth="1"/>
    <col min="34" max="34" width="7.33203125" style="5" bestFit="1" customWidth="1"/>
    <col min="35" max="35" width="4.33203125" style="5" customWidth="1"/>
    <col min="36" max="37" width="4.83203125" style="5" customWidth="1"/>
    <col min="38" max="38" width="3.83203125" style="5" customWidth="1"/>
    <col min="39" max="39" width="4.33203125" style="5" customWidth="1"/>
    <col min="40" max="40" width="4.33203125" style="5" hidden="1" customWidth="1"/>
    <col min="41" max="41" width="4.83203125" style="8" customWidth="1"/>
    <col min="42" max="42" width="4.83203125" style="5" customWidth="1"/>
    <col min="43" max="43" width="4" style="5" customWidth="1"/>
    <col min="44" max="44" width="3.6640625" style="5" customWidth="1"/>
    <col min="45" max="45" width="3.5" style="8" customWidth="1"/>
    <col min="46" max="46" width="5" style="5" customWidth="1"/>
    <col min="47" max="16384" width="9.33203125" style="10"/>
  </cols>
  <sheetData>
    <row r="1" spans="1:47" ht="18" customHeight="1">
      <c r="A1" s="4" t="s">
        <v>1249</v>
      </c>
      <c r="B1" s="1435"/>
      <c r="C1" s="1436"/>
      <c r="D1" s="286"/>
      <c r="E1" s="286"/>
      <c r="F1" s="286"/>
      <c r="G1" s="286"/>
      <c r="H1" s="286"/>
      <c r="I1" s="286"/>
      <c r="J1" s="286"/>
      <c r="K1" s="286"/>
      <c r="L1" s="286"/>
      <c r="M1" s="287"/>
      <c r="N1" s="286"/>
      <c r="O1" s="286"/>
      <c r="P1" s="286"/>
      <c r="Q1" s="286"/>
      <c r="R1" s="286"/>
      <c r="S1" s="286"/>
      <c r="T1" s="286"/>
      <c r="U1" s="288"/>
      <c r="V1" s="289"/>
      <c r="W1" s="289"/>
      <c r="X1" s="290"/>
      <c r="Y1" s="286"/>
      <c r="Z1" s="286"/>
      <c r="AA1" s="286"/>
      <c r="AB1" s="286"/>
      <c r="AC1" s="286"/>
      <c r="AD1" s="286"/>
      <c r="AE1" s="286"/>
      <c r="AF1" s="286"/>
      <c r="AG1" s="286"/>
      <c r="AH1" s="286"/>
      <c r="AI1" s="286"/>
      <c r="AJ1" s="286"/>
      <c r="AK1" s="286"/>
      <c r="AL1" s="286"/>
      <c r="AM1" s="286"/>
      <c r="AN1" s="286"/>
      <c r="AO1" s="288"/>
      <c r="AP1" s="1107" t="s">
        <v>36</v>
      </c>
      <c r="AQ1" s="1107"/>
      <c r="AR1" s="1107"/>
      <c r="AS1" s="1107"/>
      <c r="AT1" s="1107"/>
      <c r="AU1" s="1107"/>
    </row>
    <row r="2" spans="1:47" ht="18" customHeight="1">
      <c r="A2" s="1452" t="s">
        <v>11</v>
      </c>
      <c r="B2" s="1482" t="s">
        <v>1504</v>
      </c>
      <c r="C2" s="1482"/>
      <c r="D2" s="1482"/>
      <c r="E2" s="1482"/>
      <c r="F2" s="1482"/>
      <c r="G2" s="1482"/>
      <c r="H2" s="1482"/>
      <c r="I2" s="1482"/>
      <c r="J2" s="1482"/>
      <c r="K2" s="1482"/>
      <c r="L2" s="1482"/>
      <c r="M2" s="291"/>
      <c r="N2" s="1438"/>
      <c r="O2" s="1438"/>
      <c r="P2" s="1438"/>
      <c r="Q2" s="1438"/>
      <c r="R2" s="1438"/>
      <c r="S2" s="1438"/>
      <c r="T2" s="1438"/>
      <c r="U2" s="292"/>
      <c r="V2" s="292"/>
      <c r="W2" s="292"/>
      <c r="X2" s="292"/>
      <c r="Y2" s="292"/>
      <c r="Z2" s="292"/>
      <c r="AA2" s="292"/>
      <c r="AB2" s="687"/>
      <c r="AC2" s="687"/>
      <c r="AD2" s="286"/>
      <c r="AE2" s="286"/>
      <c r="AF2" s="286"/>
      <c r="AG2" s="286"/>
      <c r="AH2" s="286"/>
      <c r="AI2" s="286"/>
      <c r="AJ2" s="286"/>
      <c r="AK2" s="286"/>
      <c r="AL2" s="286"/>
      <c r="AM2" s="286"/>
      <c r="AN2" s="286"/>
      <c r="AO2" s="12"/>
      <c r="AP2" s="286"/>
      <c r="AQ2" s="1453" t="s">
        <v>666</v>
      </c>
      <c r="AR2" s="1453"/>
      <c r="AS2" s="1453"/>
      <c r="AT2" s="1453"/>
    </row>
    <row r="3" spans="1:47" ht="18" customHeight="1">
      <c r="A3" s="1452"/>
      <c r="B3" s="1483" t="s">
        <v>1505</v>
      </c>
      <c r="C3" s="1483"/>
      <c r="D3" s="47" t="str">
        <f>IF(E3="","","←")</f>
        <v/>
      </c>
      <c r="E3" s="1437"/>
      <c r="F3" s="1437"/>
      <c r="G3" s="1437"/>
      <c r="H3" s="1437"/>
      <c r="I3" s="1437"/>
      <c r="J3" s="1437"/>
      <c r="K3" s="1437"/>
      <c r="L3" s="1437"/>
      <c r="M3" s="1437"/>
      <c r="N3" s="1437"/>
      <c r="O3" s="1437"/>
      <c r="P3" s="286"/>
      <c r="Q3" s="286"/>
      <c r="R3" s="286"/>
      <c r="S3" s="286"/>
      <c r="T3" s="286"/>
      <c r="U3" s="293"/>
      <c r="V3" s="294"/>
      <c r="W3" s="294"/>
      <c r="X3" s="295"/>
      <c r="Y3" s="286"/>
      <c r="Z3" s="296"/>
      <c r="AA3" s="286"/>
      <c r="AB3" s="286"/>
      <c r="AC3" s="286"/>
      <c r="AD3" s="286"/>
      <c r="AE3" s="286"/>
      <c r="AF3" s="286"/>
      <c r="AG3" s="286"/>
      <c r="AH3" s="286"/>
      <c r="AI3" s="286"/>
      <c r="AJ3" s="286"/>
      <c r="AK3" s="286"/>
      <c r="AL3" s="286"/>
      <c r="AM3" s="286"/>
      <c r="AN3" s="286"/>
      <c r="AO3" s="16"/>
      <c r="AP3" s="286"/>
      <c r="AQ3" s="286"/>
      <c r="AR3" s="286"/>
      <c r="AS3" s="16"/>
      <c r="AT3" s="17"/>
    </row>
    <row r="4" spans="1:47" ht="12" customHeight="1">
      <c r="A4" s="11"/>
      <c r="B4" s="32"/>
      <c r="C4" s="32"/>
      <c r="D4" s="15"/>
      <c r="E4" s="15"/>
      <c r="F4" s="15"/>
      <c r="G4" s="15"/>
      <c r="U4" s="42"/>
      <c r="V4" s="13"/>
      <c r="W4" s="13"/>
      <c r="X4" s="14"/>
      <c r="AO4" s="16"/>
      <c r="AS4" s="16"/>
      <c r="AT4" s="17"/>
    </row>
    <row r="5" spans="1:47" s="1" customFormat="1" ht="15" customHeight="1">
      <c r="A5" s="1499" t="s">
        <v>275</v>
      </c>
      <c r="B5" s="1499"/>
      <c r="C5" s="1499"/>
      <c r="D5" s="1499"/>
      <c r="E5" s="1499"/>
      <c r="F5" s="1499"/>
      <c r="G5" s="1499"/>
      <c r="H5" s="1499"/>
      <c r="I5" s="1499"/>
      <c r="J5" s="1499"/>
      <c r="K5" s="1499"/>
      <c r="L5" s="1499"/>
      <c r="M5" s="1499"/>
      <c r="N5" s="1499"/>
      <c r="O5" s="1499"/>
      <c r="P5" s="1499"/>
      <c r="Q5" s="1499"/>
      <c r="R5" s="1499"/>
      <c r="S5" s="1499"/>
      <c r="T5" s="1499"/>
      <c r="U5" s="1499"/>
      <c r="V5" s="1499"/>
      <c r="W5" s="1499"/>
      <c r="X5" s="1499"/>
      <c r="Y5" s="1499"/>
      <c r="Z5" s="1499"/>
      <c r="AA5" s="1499"/>
      <c r="AB5" s="1499"/>
      <c r="AC5" s="1499"/>
      <c r="AD5" s="1499"/>
      <c r="AE5" s="1499"/>
      <c r="AF5" s="1499"/>
      <c r="AG5" s="1499"/>
      <c r="AH5" s="1499"/>
      <c r="AI5" s="1499"/>
      <c r="AJ5" s="1499"/>
      <c r="AK5" s="1499"/>
      <c r="AL5" s="1499"/>
      <c r="AM5" s="1499"/>
      <c r="AN5" s="1499"/>
      <c r="AO5" s="1499"/>
      <c r="AP5" s="1499"/>
      <c r="AQ5" s="1499"/>
      <c r="AR5" s="1499"/>
      <c r="AS5" s="1499"/>
      <c r="AT5" s="1499"/>
    </row>
    <row r="6" spans="1:47" s="1" customFormat="1" ht="15" customHeight="1">
      <c r="A6" s="1459"/>
      <c r="B6" s="1459"/>
      <c r="C6" s="1459"/>
      <c r="D6" s="1459"/>
      <c r="E6" s="1459"/>
      <c r="F6" s="1459"/>
      <c r="G6" s="1459"/>
      <c r="H6" s="1459"/>
      <c r="I6" s="1459"/>
      <c r="J6" s="1459"/>
      <c r="K6" s="1459"/>
      <c r="L6" s="1459"/>
      <c r="M6" s="1459"/>
      <c r="N6" s="1459"/>
      <c r="O6" s="1459"/>
      <c r="P6" s="1459"/>
      <c r="Q6" s="1459"/>
      <c r="R6" s="1459"/>
      <c r="S6" s="1459"/>
      <c r="T6" s="1459"/>
      <c r="U6" s="1459"/>
      <c r="V6" s="1459"/>
      <c r="W6" s="1459"/>
      <c r="X6" s="1459"/>
      <c r="Y6" s="1459"/>
      <c r="Z6" s="1459"/>
      <c r="AA6" s="1459"/>
      <c r="AB6" s="1459"/>
      <c r="AC6" s="1459"/>
      <c r="AD6" s="1459"/>
      <c r="AE6" s="1459"/>
      <c r="AF6" s="1459"/>
      <c r="AG6" s="1459"/>
      <c r="AH6" s="1459"/>
      <c r="AI6" s="1459"/>
      <c r="AJ6" s="1459"/>
      <c r="AK6" s="1459"/>
      <c r="AL6" s="1459"/>
      <c r="AM6" s="1459"/>
      <c r="AN6" s="1459"/>
      <c r="AO6" s="1459"/>
      <c r="AP6" s="1459"/>
      <c r="AQ6" s="1459"/>
      <c r="AR6" s="1459"/>
      <c r="AS6" s="1459"/>
      <c r="AT6" s="1459"/>
    </row>
    <row r="7" spans="1:47" s="18" customFormat="1" ht="50.1" customHeight="1">
      <c r="A7" s="1484" t="s">
        <v>1</v>
      </c>
      <c r="B7" s="1487" t="s">
        <v>12</v>
      </c>
      <c r="C7" s="1490" t="s">
        <v>13</v>
      </c>
      <c r="D7" s="1493" t="s">
        <v>4</v>
      </c>
      <c r="E7" s="1493" t="s">
        <v>14</v>
      </c>
      <c r="F7" s="1493" t="s">
        <v>5</v>
      </c>
      <c r="G7" s="1398" t="s">
        <v>2239</v>
      </c>
      <c r="H7" s="1493" t="s">
        <v>6</v>
      </c>
      <c r="I7" s="1496" t="s">
        <v>7</v>
      </c>
      <c r="J7" s="1493" t="s">
        <v>8</v>
      </c>
      <c r="K7" s="1395" t="s">
        <v>35</v>
      </c>
      <c r="L7" s="1398" t="s">
        <v>15</v>
      </c>
      <c r="M7" s="1439" t="s">
        <v>16</v>
      </c>
      <c r="N7" s="1442" t="s">
        <v>20</v>
      </c>
      <c r="O7" s="45"/>
      <c r="P7" s="1443" t="s">
        <v>668</v>
      </c>
      <c r="Q7" s="1444"/>
      <c r="R7" s="1444"/>
      <c r="S7" s="1444"/>
      <c r="T7" s="1444"/>
      <c r="U7" s="1444"/>
      <c r="V7" s="1444"/>
      <c r="W7" s="1444"/>
      <c r="X7" s="1444"/>
      <c r="Y7" s="1444"/>
      <c r="Z7" s="1444"/>
      <c r="AA7" s="1444"/>
      <c r="AB7" s="1444"/>
      <c r="AC7" s="1444"/>
      <c r="AD7" s="1444"/>
      <c r="AE7" s="1444"/>
      <c r="AF7" s="1444"/>
      <c r="AG7" s="1444"/>
      <c r="AH7" s="1444"/>
      <c r="AI7" s="1444"/>
      <c r="AJ7" s="1444"/>
      <c r="AK7" s="1444"/>
      <c r="AL7" s="1444"/>
      <c r="AM7" s="1444"/>
      <c r="AN7" s="1445"/>
      <c r="AO7" s="1388" t="s">
        <v>694</v>
      </c>
      <c r="AP7" s="1464" t="s">
        <v>34</v>
      </c>
      <c r="AQ7" s="1461" t="s">
        <v>33</v>
      </c>
      <c r="AR7" s="1461" t="s">
        <v>32</v>
      </c>
      <c r="AS7" s="1461" t="s">
        <v>31</v>
      </c>
      <c r="AT7" s="1460" t="s">
        <v>30</v>
      </c>
    </row>
    <row r="8" spans="1:47" s="18" customFormat="1" ht="189.95" customHeight="1">
      <c r="A8" s="1485"/>
      <c r="B8" s="1488"/>
      <c r="C8" s="1491"/>
      <c r="D8" s="1494"/>
      <c r="E8" s="1494"/>
      <c r="F8" s="1494"/>
      <c r="G8" s="1399"/>
      <c r="H8" s="1494"/>
      <c r="I8" s="1497"/>
      <c r="J8" s="1494"/>
      <c r="K8" s="1396"/>
      <c r="L8" s="1399"/>
      <c r="M8" s="1440"/>
      <c r="N8" s="1407"/>
      <c r="O8" s="1407" t="s">
        <v>680</v>
      </c>
      <c r="P8" s="1446" t="s">
        <v>10</v>
      </c>
      <c r="Q8" s="1454" t="s">
        <v>17</v>
      </c>
      <c r="R8" s="1454" t="s">
        <v>18</v>
      </c>
      <c r="S8" s="1454" t="s">
        <v>19</v>
      </c>
      <c r="T8" s="1403" t="s">
        <v>692</v>
      </c>
      <c r="U8" s="1405" t="s">
        <v>29</v>
      </c>
      <c r="V8" s="1401" t="s">
        <v>28</v>
      </c>
      <c r="W8" s="1401" t="s">
        <v>27</v>
      </c>
      <c r="X8" s="1455" t="s">
        <v>26</v>
      </c>
      <c r="Y8" s="1403" t="s">
        <v>25</v>
      </c>
      <c r="Z8" s="1457" t="s">
        <v>682</v>
      </c>
      <c r="AA8" s="1393" t="s">
        <v>359</v>
      </c>
      <c r="AB8" s="1393" t="s">
        <v>683</v>
      </c>
      <c r="AC8" s="1393" t="s">
        <v>684</v>
      </c>
      <c r="AD8" s="1393" t="s">
        <v>667</v>
      </c>
      <c r="AE8" s="1393" t="s">
        <v>685</v>
      </c>
      <c r="AF8" s="1448" t="s">
        <v>686</v>
      </c>
      <c r="AG8" s="1448" t="s">
        <v>681</v>
      </c>
      <c r="AH8" s="1393" t="s">
        <v>687</v>
      </c>
      <c r="AI8" s="1393" t="s">
        <v>688</v>
      </c>
      <c r="AJ8" s="1451" t="s">
        <v>689</v>
      </c>
      <c r="AK8" s="1449" t="s">
        <v>690</v>
      </c>
      <c r="AL8" s="1467" t="s">
        <v>691</v>
      </c>
      <c r="AM8" s="1391" t="s">
        <v>693</v>
      </c>
      <c r="AN8" s="1391" t="s">
        <v>24</v>
      </c>
      <c r="AO8" s="1389"/>
      <c r="AP8" s="1465"/>
      <c r="AQ8" s="1462"/>
      <c r="AR8" s="1462"/>
      <c r="AS8" s="1462"/>
      <c r="AT8" s="1460"/>
    </row>
    <row r="9" spans="1:47" s="19" customFormat="1" ht="99.95" customHeight="1">
      <c r="A9" s="1486"/>
      <c r="B9" s="1489"/>
      <c r="C9" s="1492"/>
      <c r="D9" s="1495"/>
      <c r="E9" s="1495"/>
      <c r="F9" s="1495"/>
      <c r="G9" s="1400"/>
      <c r="H9" s="1495"/>
      <c r="I9" s="1498"/>
      <c r="J9" s="1495"/>
      <c r="K9" s="1397"/>
      <c r="L9" s="1400"/>
      <c r="M9" s="1441"/>
      <c r="N9" s="1408"/>
      <c r="O9" s="1408"/>
      <c r="P9" s="1447"/>
      <c r="Q9" s="1447"/>
      <c r="R9" s="1447"/>
      <c r="S9" s="1447"/>
      <c r="T9" s="1404"/>
      <c r="U9" s="1406"/>
      <c r="V9" s="1402"/>
      <c r="W9" s="1402"/>
      <c r="X9" s="1456"/>
      <c r="Y9" s="1404"/>
      <c r="Z9" s="1458"/>
      <c r="AA9" s="1394"/>
      <c r="AB9" s="1394"/>
      <c r="AC9" s="1394"/>
      <c r="AD9" s="1394"/>
      <c r="AE9" s="1394"/>
      <c r="AF9" s="1394"/>
      <c r="AG9" s="1394"/>
      <c r="AH9" s="1394"/>
      <c r="AI9" s="1394"/>
      <c r="AJ9" s="1450"/>
      <c r="AK9" s="1450"/>
      <c r="AL9" s="1468"/>
      <c r="AM9" s="1392"/>
      <c r="AN9" s="1392"/>
      <c r="AO9" s="1390"/>
      <c r="AP9" s="1466"/>
      <c r="AQ9" s="1463"/>
      <c r="AR9" s="1463"/>
      <c r="AS9" s="1463"/>
      <c r="AT9" s="1460"/>
    </row>
    <row r="10" spans="1:47" s="20" customFormat="1" ht="17.100000000000001" customHeight="1">
      <c r="A10" s="40">
        <v>1</v>
      </c>
      <c r="B10" s="40">
        <v>2</v>
      </c>
      <c r="C10" s="40">
        <v>3</v>
      </c>
      <c r="D10" s="40">
        <v>4</v>
      </c>
      <c r="E10" s="40">
        <v>5</v>
      </c>
      <c r="F10" s="40">
        <v>6</v>
      </c>
      <c r="G10" s="40">
        <v>7</v>
      </c>
      <c r="H10" s="40">
        <v>8</v>
      </c>
      <c r="I10" s="40">
        <v>9</v>
      </c>
      <c r="J10" s="40">
        <v>10</v>
      </c>
      <c r="K10" s="40">
        <v>11</v>
      </c>
      <c r="L10" s="40">
        <v>12</v>
      </c>
      <c r="M10" s="40">
        <v>13</v>
      </c>
      <c r="N10" s="40">
        <v>14</v>
      </c>
      <c r="O10" s="40">
        <v>15</v>
      </c>
      <c r="P10" s="40">
        <v>16</v>
      </c>
      <c r="Q10" s="40">
        <v>17</v>
      </c>
      <c r="R10" s="40">
        <v>18</v>
      </c>
      <c r="S10" s="40">
        <v>19</v>
      </c>
      <c r="T10" s="40">
        <v>20</v>
      </c>
      <c r="U10" s="40"/>
      <c r="V10" s="41"/>
      <c r="W10" s="41"/>
      <c r="X10" s="40"/>
      <c r="Y10" s="40">
        <v>21</v>
      </c>
      <c r="Z10" s="40">
        <v>22</v>
      </c>
      <c r="AA10" s="40">
        <v>23</v>
      </c>
      <c r="AB10" s="40">
        <v>24</v>
      </c>
      <c r="AC10" s="40">
        <v>25</v>
      </c>
      <c r="AD10" s="40">
        <v>26</v>
      </c>
      <c r="AE10" s="40">
        <v>27</v>
      </c>
      <c r="AF10" s="40">
        <v>28</v>
      </c>
      <c r="AG10" s="40">
        <v>29</v>
      </c>
      <c r="AH10" s="40">
        <v>30</v>
      </c>
      <c r="AI10" s="40">
        <v>31</v>
      </c>
      <c r="AJ10" s="40">
        <v>32</v>
      </c>
      <c r="AK10" s="40">
        <v>33</v>
      </c>
      <c r="AL10" s="40">
        <v>34</v>
      </c>
      <c r="AM10" s="40">
        <v>35</v>
      </c>
      <c r="AN10" s="40">
        <v>38</v>
      </c>
      <c r="AO10" s="40">
        <v>36</v>
      </c>
      <c r="AP10" s="40">
        <v>37</v>
      </c>
      <c r="AQ10" s="40">
        <v>38</v>
      </c>
      <c r="AR10" s="40">
        <v>39</v>
      </c>
      <c r="AS10" s="40">
        <v>40</v>
      </c>
      <c r="AT10" s="40">
        <v>41</v>
      </c>
    </row>
    <row r="11" spans="1:47" ht="18.95" customHeight="1">
      <c r="A11" s="2">
        <v>1</v>
      </c>
      <c r="B11" s="3" t="s">
        <v>1252</v>
      </c>
      <c r="C11" s="21" t="s">
        <v>116</v>
      </c>
      <c r="D11" s="22">
        <v>1</v>
      </c>
      <c r="E11" s="22">
        <v>7</v>
      </c>
      <c r="F11" s="22"/>
      <c r="G11" s="23">
        <v>28</v>
      </c>
      <c r="H11" s="22"/>
      <c r="I11" s="22"/>
      <c r="J11" s="22"/>
      <c r="K11" s="24">
        <v>16.95</v>
      </c>
      <c r="L11" s="25">
        <v>15</v>
      </c>
      <c r="M11" s="297">
        <v>19.489999999999998</v>
      </c>
      <c r="N11" s="46"/>
      <c r="O11" s="46"/>
      <c r="P11" s="26"/>
      <c r="Q11" s="26"/>
      <c r="R11" s="26"/>
      <c r="S11" s="26"/>
      <c r="T11" s="298">
        <f>SUM(P11+Q11+R11+S11)</f>
        <v>0</v>
      </c>
      <c r="U11" s="299"/>
      <c r="V11" s="300"/>
      <c r="W11" s="301"/>
      <c r="X11" s="302"/>
      <c r="Y11" s="303"/>
      <c r="Z11" s="39"/>
      <c r="AA11" s="39"/>
      <c r="AB11" s="39"/>
      <c r="AC11" s="39"/>
      <c r="AD11" s="39"/>
      <c r="AE11" s="39"/>
      <c r="AF11" s="39"/>
      <c r="AG11" s="39"/>
      <c r="AH11" s="39"/>
      <c r="AI11" s="39"/>
      <c r="AJ11" s="39"/>
      <c r="AK11" s="39"/>
      <c r="AL11" s="38"/>
      <c r="AM11" s="304">
        <f>SUM(Z11+AA11+AB11+AC11+AD11+AE11+AF11+AG11+AH11+AI11+AJ11+AK11+AL11)</f>
        <v>0</v>
      </c>
      <c r="AN11" s="304"/>
      <c r="AO11" s="305">
        <v>40</v>
      </c>
      <c r="AP11" s="306">
        <v>40</v>
      </c>
      <c r="AQ11" s="307"/>
      <c r="AR11" s="307"/>
      <c r="AS11" s="307"/>
      <c r="AT11" s="308">
        <v>1</v>
      </c>
    </row>
    <row r="12" spans="1:47" ht="18.95" customHeight="1">
      <c r="A12" s="2">
        <v>2</v>
      </c>
      <c r="B12" s="3" t="s">
        <v>1253</v>
      </c>
      <c r="C12" s="21" t="s">
        <v>117</v>
      </c>
      <c r="D12" s="22">
        <v>1</v>
      </c>
      <c r="E12" s="22">
        <v>7</v>
      </c>
      <c r="F12" s="22"/>
      <c r="G12" s="23">
        <v>26</v>
      </c>
      <c r="H12" s="22"/>
      <c r="I12" s="22"/>
      <c r="J12" s="22"/>
      <c r="K12" s="24">
        <v>13.7</v>
      </c>
      <c r="L12" s="25"/>
      <c r="M12" s="297">
        <v>13.7</v>
      </c>
      <c r="N12" s="46"/>
      <c r="O12" s="46"/>
      <c r="P12" s="26"/>
      <c r="Q12" s="26"/>
      <c r="R12" s="26"/>
      <c r="S12" s="26"/>
      <c r="T12" s="298">
        <f t="shared" ref="T12:T75" si="0">SUM(P12+Q12+R12+S12)</f>
        <v>0</v>
      </c>
      <c r="U12" s="299"/>
      <c r="V12" s="300"/>
      <c r="W12" s="301"/>
      <c r="X12" s="302"/>
      <c r="Y12" s="303"/>
      <c r="Z12" s="39"/>
      <c r="AA12" s="39"/>
      <c r="AB12" s="39"/>
      <c r="AC12" s="39"/>
      <c r="AD12" s="39"/>
      <c r="AE12" s="39"/>
      <c r="AF12" s="39"/>
      <c r="AG12" s="39"/>
      <c r="AH12" s="39"/>
      <c r="AI12" s="39"/>
      <c r="AJ12" s="39"/>
      <c r="AK12" s="39"/>
      <c r="AL12" s="38"/>
      <c r="AM12" s="304">
        <f t="shared" ref="AM12:AM75" si="1">SUM(Z12+AA12+AB12+AC12+AD12+AE12+AF12+AG12+AH12+AI12+AJ12+AK12+AL12)</f>
        <v>0</v>
      </c>
      <c r="AN12" s="304"/>
      <c r="AO12" s="305">
        <v>40</v>
      </c>
      <c r="AP12" s="306">
        <v>40</v>
      </c>
      <c r="AQ12" s="307"/>
      <c r="AR12" s="307"/>
      <c r="AS12" s="307"/>
      <c r="AT12" s="308">
        <v>1</v>
      </c>
    </row>
    <row r="13" spans="1:47" ht="18.95" customHeight="1">
      <c r="A13" s="2">
        <v>3</v>
      </c>
      <c r="B13" s="3" t="s">
        <v>1254</v>
      </c>
      <c r="C13" s="21" t="s">
        <v>62</v>
      </c>
      <c r="D13" s="22">
        <v>1</v>
      </c>
      <c r="E13" s="22">
        <v>7</v>
      </c>
      <c r="F13" s="22"/>
      <c r="G13" s="23">
        <v>5</v>
      </c>
      <c r="H13" s="22"/>
      <c r="I13" s="22"/>
      <c r="J13" s="22"/>
      <c r="K13" s="24">
        <v>13.2</v>
      </c>
      <c r="L13" s="25"/>
      <c r="M13" s="297">
        <v>13.2</v>
      </c>
      <c r="N13" s="46"/>
      <c r="O13" s="46"/>
      <c r="P13" s="26"/>
      <c r="Q13" s="26"/>
      <c r="R13" s="26"/>
      <c r="S13" s="26"/>
      <c r="T13" s="298">
        <f t="shared" si="0"/>
        <v>0</v>
      </c>
      <c r="U13" s="299"/>
      <c r="V13" s="300"/>
      <c r="W13" s="301"/>
      <c r="X13" s="302"/>
      <c r="Y13" s="303"/>
      <c r="Z13" s="39"/>
      <c r="AA13" s="39"/>
      <c r="AB13" s="39"/>
      <c r="AC13" s="39"/>
      <c r="AD13" s="39"/>
      <c r="AE13" s="39"/>
      <c r="AF13" s="39"/>
      <c r="AG13" s="39"/>
      <c r="AH13" s="39"/>
      <c r="AI13" s="39"/>
      <c r="AJ13" s="39"/>
      <c r="AK13" s="39"/>
      <c r="AL13" s="38"/>
      <c r="AM13" s="304">
        <f t="shared" si="1"/>
        <v>0</v>
      </c>
      <c r="AN13" s="304"/>
      <c r="AO13" s="305">
        <v>40</v>
      </c>
      <c r="AP13" s="306">
        <v>40</v>
      </c>
      <c r="AQ13" s="307"/>
      <c r="AR13" s="307"/>
      <c r="AS13" s="307"/>
      <c r="AT13" s="308">
        <v>1</v>
      </c>
    </row>
    <row r="14" spans="1:47" ht="18.95" customHeight="1">
      <c r="A14" s="2">
        <v>4</v>
      </c>
      <c r="B14" s="3" t="s">
        <v>1255</v>
      </c>
      <c r="C14" s="21" t="s">
        <v>63</v>
      </c>
      <c r="D14" s="22">
        <v>1</v>
      </c>
      <c r="E14" s="22">
        <v>7</v>
      </c>
      <c r="F14" s="22"/>
      <c r="G14" s="23">
        <v>12</v>
      </c>
      <c r="H14" s="22"/>
      <c r="I14" s="22"/>
      <c r="J14" s="22"/>
      <c r="K14" s="24">
        <v>13.2</v>
      </c>
      <c r="L14" s="25"/>
      <c r="M14" s="297">
        <v>13.2</v>
      </c>
      <c r="N14" s="46"/>
      <c r="O14" s="46"/>
      <c r="P14" s="26"/>
      <c r="Q14" s="26"/>
      <c r="R14" s="26"/>
      <c r="S14" s="26"/>
      <c r="T14" s="298">
        <f t="shared" si="0"/>
        <v>0</v>
      </c>
      <c r="U14" s="299"/>
      <c r="V14" s="300"/>
      <c r="W14" s="301"/>
      <c r="X14" s="302"/>
      <c r="Y14" s="303"/>
      <c r="Z14" s="39"/>
      <c r="AA14" s="39"/>
      <c r="AB14" s="39"/>
      <c r="AC14" s="39"/>
      <c r="AD14" s="39"/>
      <c r="AE14" s="39"/>
      <c r="AF14" s="39"/>
      <c r="AG14" s="39"/>
      <c r="AH14" s="39"/>
      <c r="AI14" s="39"/>
      <c r="AJ14" s="39"/>
      <c r="AK14" s="39"/>
      <c r="AL14" s="38"/>
      <c r="AM14" s="304">
        <f t="shared" si="1"/>
        <v>0</v>
      </c>
      <c r="AN14" s="304"/>
      <c r="AO14" s="305">
        <v>40</v>
      </c>
      <c r="AP14" s="306">
        <v>40</v>
      </c>
      <c r="AQ14" s="307"/>
      <c r="AR14" s="307"/>
      <c r="AS14" s="307"/>
      <c r="AT14" s="308">
        <v>1</v>
      </c>
    </row>
    <row r="15" spans="1:47" ht="18.95" customHeight="1">
      <c r="A15" s="2">
        <v>5</v>
      </c>
      <c r="B15" s="3" t="s">
        <v>1256</v>
      </c>
      <c r="C15" s="21" t="s">
        <v>65</v>
      </c>
      <c r="D15" s="22">
        <v>1</v>
      </c>
      <c r="E15" s="22">
        <v>7</v>
      </c>
      <c r="F15" s="22"/>
      <c r="G15" s="23">
        <v>8</v>
      </c>
      <c r="H15" s="22"/>
      <c r="I15" s="22"/>
      <c r="J15" s="22"/>
      <c r="K15" s="24">
        <v>12.6</v>
      </c>
      <c r="L15" s="25"/>
      <c r="M15" s="297">
        <v>12.6</v>
      </c>
      <c r="N15" s="46"/>
      <c r="O15" s="46"/>
      <c r="P15" s="26"/>
      <c r="Q15" s="26"/>
      <c r="R15" s="26"/>
      <c r="S15" s="26"/>
      <c r="T15" s="298">
        <f t="shared" si="0"/>
        <v>0</v>
      </c>
      <c r="U15" s="299"/>
      <c r="V15" s="300"/>
      <c r="W15" s="301"/>
      <c r="X15" s="302"/>
      <c r="Y15" s="303"/>
      <c r="Z15" s="39"/>
      <c r="AA15" s="39"/>
      <c r="AB15" s="39"/>
      <c r="AC15" s="39"/>
      <c r="AD15" s="39"/>
      <c r="AE15" s="39"/>
      <c r="AF15" s="39"/>
      <c r="AG15" s="39"/>
      <c r="AH15" s="39"/>
      <c r="AI15" s="39"/>
      <c r="AJ15" s="39"/>
      <c r="AK15" s="39"/>
      <c r="AL15" s="38"/>
      <c r="AM15" s="304">
        <f t="shared" si="1"/>
        <v>0</v>
      </c>
      <c r="AN15" s="304"/>
      <c r="AO15" s="305">
        <v>40</v>
      </c>
      <c r="AP15" s="306">
        <v>40</v>
      </c>
      <c r="AQ15" s="307"/>
      <c r="AR15" s="307"/>
      <c r="AS15" s="307"/>
      <c r="AT15" s="308">
        <v>1</v>
      </c>
    </row>
    <row r="16" spans="1:47" ht="18.95" customHeight="1">
      <c r="A16" s="2">
        <v>6</v>
      </c>
      <c r="B16" s="3" t="s">
        <v>1257</v>
      </c>
      <c r="C16" s="21" t="s">
        <v>66</v>
      </c>
      <c r="D16" s="22">
        <v>1</v>
      </c>
      <c r="E16" s="22">
        <v>7</v>
      </c>
      <c r="F16" s="22"/>
      <c r="G16" s="23">
        <v>12</v>
      </c>
      <c r="H16" s="22"/>
      <c r="I16" s="22"/>
      <c r="J16" s="22"/>
      <c r="K16" s="24">
        <v>12.6</v>
      </c>
      <c r="L16" s="25"/>
      <c r="M16" s="297">
        <v>12.6</v>
      </c>
      <c r="N16" s="46"/>
      <c r="O16" s="46"/>
      <c r="P16" s="26"/>
      <c r="Q16" s="26"/>
      <c r="R16" s="26"/>
      <c r="S16" s="26"/>
      <c r="T16" s="298">
        <f t="shared" si="0"/>
        <v>0</v>
      </c>
      <c r="U16" s="299"/>
      <c r="V16" s="300"/>
      <c r="W16" s="301"/>
      <c r="X16" s="302"/>
      <c r="Y16" s="303"/>
      <c r="Z16" s="39"/>
      <c r="AA16" s="39"/>
      <c r="AB16" s="39"/>
      <c r="AC16" s="39"/>
      <c r="AD16" s="39"/>
      <c r="AE16" s="39"/>
      <c r="AF16" s="39"/>
      <c r="AG16" s="39"/>
      <c r="AH16" s="39"/>
      <c r="AI16" s="39"/>
      <c r="AJ16" s="39"/>
      <c r="AK16" s="39"/>
      <c r="AL16" s="38"/>
      <c r="AM16" s="304">
        <f t="shared" si="1"/>
        <v>0</v>
      </c>
      <c r="AN16" s="304"/>
      <c r="AO16" s="305">
        <v>40</v>
      </c>
      <c r="AP16" s="306">
        <v>40</v>
      </c>
      <c r="AQ16" s="307"/>
      <c r="AR16" s="307"/>
      <c r="AS16" s="307"/>
      <c r="AT16" s="308">
        <v>1</v>
      </c>
    </row>
    <row r="17" spans="1:46" ht="18.95" customHeight="1">
      <c r="A17" s="2">
        <v>7</v>
      </c>
      <c r="B17" s="3" t="s">
        <v>1258</v>
      </c>
      <c r="C17" s="21" t="s">
        <v>119</v>
      </c>
      <c r="D17" s="22">
        <v>1</v>
      </c>
      <c r="E17" s="22">
        <v>7</v>
      </c>
      <c r="F17" s="22"/>
      <c r="G17" s="23">
        <v>9</v>
      </c>
      <c r="H17" s="22"/>
      <c r="I17" s="22"/>
      <c r="J17" s="22"/>
      <c r="K17" s="24">
        <v>12.6</v>
      </c>
      <c r="L17" s="25"/>
      <c r="M17" s="297">
        <v>12.6</v>
      </c>
      <c r="N17" s="46"/>
      <c r="O17" s="46"/>
      <c r="P17" s="26"/>
      <c r="Q17" s="26"/>
      <c r="R17" s="26"/>
      <c r="S17" s="26"/>
      <c r="T17" s="298">
        <f t="shared" si="0"/>
        <v>0</v>
      </c>
      <c r="U17" s="299"/>
      <c r="V17" s="300"/>
      <c r="W17" s="301"/>
      <c r="X17" s="302"/>
      <c r="Y17" s="303"/>
      <c r="Z17" s="39"/>
      <c r="AA17" s="39"/>
      <c r="AB17" s="39"/>
      <c r="AC17" s="39"/>
      <c r="AD17" s="39"/>
      <c r="AE17" s="39"/>
      <c r="AF17" s="39"/>
      <c r="AG17" s="39"/>
      <c r="AH17" s="39"/>
      <c r="AI17" s="39"/>
      <c r="AJ17" s="39"/>
      <c r="AK17" s="39"/>
      <c r="AL17" s="38"/>
      <c r="AM17" s="304">
        <f t="shared" si="1"/>
        <v>0</v>
      </c>
      <c r="AN17" s="304"/>
      <c r="AO17" s="305">
        <v>40</v>
      </c>
      <c r="AP17" s="306">
        <v>40</v>
      </c>
      <c r="AQ17" s="307"/>
      <c r="AR17" s="307"/>
      <c r="AS17" s="307"/>
      <c r="AT17" s="308">
        <v>1</v>
      </c>
    </row>
    <row r="18" spans="1:46" ht="18.95" customHeight="1">
      <c r="A18" s="2">
        <v>8</v>
      </c>
      <c r="B18" s="3" t="s">
        <v>1259</v>
      </c>
      <c r="C18" s="21" t="s">
        <v>1260</v>
      </c>
      <c r="D18" s="22">
        <v>1</v>
      </c>
      <c r="E18" s="22">
        <v>4</v>
      </c>
      <c r="F18" s="22"/>
      <c r="G18" s="23">
        <v>9</v>
      </c>
      <c r="H18" s="22"/>
      <c r="I18" s="22"/>
      <c r="J18" s="22"/>
      <c r="K18" s="24">
        <v>8.25</v>
      </c>
      <c r="L18" s="25"/>
      <c r="M18" s="297">
        <v>8.25</v>
      </c>
      <c r="N18" s="46"/>
      <c r="O18" s="46"/>
      <c r="P18" s="26"/>
      <c r="Q18" s="26"/>
      <c r="R18" s="26"/>
      <c r="S18" s="26"/>
      <c r="T18" s="298">
        <f t="shared" si="0"/>
        <v>0</v>
      </c>
      <c r="U18" s="299"/>
      <c r="V18" s="300"/>
      <c r="W18" s="301"/>
      <c r="X18" s="302"/>
      <c r="Y18" s="303"/>
      <c r="Z18" s="39"/>
      <c r="AA18" s="39"/>
      <c r="AB18" s="39"/>
      <c r="AC18" s="39"/>
      <c r="AD18" s="39"/>
      <c r="AE18" s="39"/>
      <c r="AF18" s="39"/>
      <c r="AG18" s="39"/>
      <c r="AH18" s="39"/>
      <c r="AI18" s="39"/>
      <c r="AJ18" s="39"/>
      <c r="AK18" s="39"/>
      <c r="AL18" s="38"/>
      <c r="AM18" s="304">
        <f t="shared" si="1"/>
        <v>0</v>
      </c>
      <c r="AN18" s="304"/>
      <c r="AO18" s="305">
        <v>40</v>
      </c>
      <c r="AP18" s="306">
        <v>40</v>
      </c>
      <c r="AQ18" s="307"/>
      <c r="AR18" s="307"/>
      <c r="AS18" s="307"/>
      <c r="AT18" s="308">
        <v>1</v>
      </c>
    </row>
    <row r="19" spans="1:46" ht="18.95" customHeight="1">
      <c r="A19" s="2">
        <v>9</v>
      </c>
      <c r="B19" s="3" t="s">
        <v>1261</v>
      </c>
      <c r="C19" s="21" t="s">
        <v>121</v>
      </c>
      <c r="D19" s="22">
        <v>1</v>
      </c>
      <c r="E19" s="22">
        <v>4</v>
      </c>
      <c r="F19" s="22"/>
      <c r="G19" s="23">
        <v>20</v>
      </c>
      <c r="H19" s="22"/>
      <c r="I19" s="22"/>
      <c r="J19" s="22"/>
      <c r="K19" s="24">
        <v>8.25</v>
      </c>
      <c r="L19" s="25"/>
      <c r="M19" s="297">
        <v>8.25</v>
      </c>
      <c r="N19" s="46"/>
      <c r="O19" s="46"/>
      <c r="P19" s="26"/>
      <c r="Q19" s="26"/>
      <c r="R19" s="26"/>
      <c r="S19" s="26"/>
      <c r="T19" s="298">
        <f t="shared" si="0"/>
        <v>0</v>
      </c>
      <c r="U19" s="299"/>
      <c r="V19" s="300"/>
      <c r="W19" s="301"/>
      <c r="X19" s="302"/>
      <c r="Y19" s="303"/>
      <c r="Z19" s="39"/>
      <c r="AA19" s="39"/>
      <c r="AB19" s="39"/>
      <c r="AC19" s="39"/>
      <c r="AD19" s="39"/>
      <c r="AE19" s="39"/>
      <c r="AF19" s="39"/>
      <c r="AG19" s="39"/>
      <c r="AH19" s="39"/>
      <c r="AI19" s="39"/>
      <c r="AJ19" s="39"/>
      <c r="AK19" s="39"/>
      <c r="AL19" s="38"/>
      <c r="AM19" s="304">
        <f t="shared" si="1"/>
        <v>0</v>
      </c>
      <c r="AN19" s="304"/>
      <c r="AO19" s="305">
        <v>40</v>
      </c>
      <c r="AP19" s="306">
        <v>40</v>
      </c>
      <c r="AQ19" s="307"/>
      <c r="AR19" s="307"/>
      <c r="AS19" s="307"/>
      <c r="AT19" s="308">
        <v>1</v>
      </c>
    </row>
    <row r="20" spans="1:46" ht="18.95" customHeight="1">
      <c r="A20" s="2">
        <v>10</v>
      </c>
      <c r="B20" s="3" t="s">
        <v>1262</v>
      </c>
      <c r="C20" s="21" t="s">
        <v>125</v>
      </c>
      <c r="D20" s="22">
        <v>1</v>
      </c>
      <c r="E20" s="22">
        <v>4</v>
      </c>
      <c r="F20" s="22"/>
      <c r="G20" s="23">
        <v>40</v>
      </c>
      <c r="H20" s="22"/>
      <c r="I20" s="22"/>
      <c r="J20" s="22"/>
      <c r="K20" s="24">
        <v>7.65</v>
      </c>
      <c r="L20" s="25"/>
      <c r="M20" s="297">
        <v>7.65</v>
      </c>
      <c r="N20" s="46"/>
      <c r="O20" s="46"/>
      <c r="P20" s="26"/>
      <c r="Q20" s="26"/>
      <c r="R20" s="26"/>
      <c r="S20" s="26"/>
      <c r="T20" s="298">
        <f t="shared" si="0"/>
        <v>0</v>
      </c>
      <c r="U20" s="299"/>
      <c r="V20" s="300"/>
      <c r="W20" s="301"/>
      <c r="X20" s="302"/>
      <c r="Y20" s="303"/>
      <c r="Z20" s="39"/>
      <c r="AA20" s="39"/>
      <c r="AB20" s="39"/>
      <c r="AC20" s="39"/>
      <c r="AD20" s="39"/>
      <c r="AE20" s="39"/>
      <c r="AF20" s="39"/>
      <c r="AG20" s="39"/>
      <c r="AH20" s="39"/>
      <c r="AI20" s="39"/>
      <c r="AJ20" s="39"/>
      <c r="AK20" s="39"/>
      <c r="AL20" s="38"/>
      <c r="AM20" s="304">
        <f t="shared" si="1"/>
        <v>0</v>
      </c>
      <c r="AN20" s="304"/>
      <c r="AO20" s="305">
        <v>40</v>
      </c>
      <c r="AP20" s="306">
        <v>40</v>
      </c>
      <c r="AQ20" s="307"/>
      <c r="AR20" s="307"/>
      <c r="AS20" s="307"/>
      <c r="AT20" s="308">
        <v>1</v>
      </c>
    </row>
    <row r="21" spans="1:46" ht="18.95" customHeight="1">
      <c r="A21" s="2">
        <v>11</v>
      </c>
      <c r="B21" s="3" t="s">
        <v>1263</v>
      </c>
      <c r="C21" s="21" t="s">
        <v>125</v>
      </c>
      <c r="D21" s="22">
        <v>1</v>
      </c>
      <c r="E21" s="22">
        <v>5</v>
      </c>
      <c r="F21" s="22"/>
      <c r="G21" s="23">
        <v>31</v>
      </c>
      <c r="H21" s="22"/>
      <c r="I21" s="22"/>
      <c r="J21" s="22"/>
      <c r="K21" s="24">
        <v>7.65</v>
      </c>
      <c r="L21" s="25"/>
      <c r="M21" s="297">
        <v>8.25</v>
      </c>
      <c r="N21" s="46"/>
      <c r="O21" s="46"/>
      <c r="P21" s="26"/>
      <c r="Q21" s="26"/>
      <c r="R21" s="26"/>
      <c r="S21" s="26"/>
      <c r="T21" s="298">
        <f t="shared" si="0"/>
        <v>0</v>
      </c>
      <c r="U21" s="299"/>
      <c r="V21" s="300"/>
      <c r="W21" s="301"/>
      <c r="X21" s="302"/>
      <c r="Y21" s="303"/>
      <c r="Z21" s="39"/>
      <c r="AA21" s="39"/>
      <c r="AB21" s="39"/>
      <c r="AC21" s="39"/>
      <c r="AD21" s="39"/>
      <c r="AE21" s="39"/>
      <c r="AF21" s="39"/>
      <c r="AG21" s="39"/>
      <c r="AH21" s="39"/>
      <c r="AI21" s="39"/>
      <c r="AJ21" s="39"/>
      <c r="AK21" s="39"/>
      <c r="AL21" s="38"/>
      <c r="AM21" s="304">
        <f t="shared" si="1"/>
        <v>0</v>
      </c>
      <c r="AN21" s="304"/>
      <c r="AO21" s="305">
        <v>40</v>
      </c>
      <c r="AP21" s="306">
        <v>40</v>
      </c>
      <c r="AQ21" s="307"/>
      <c r="AR21" s="307"/>
      <c r="AS21" s="307"/>
      <c r="AT21" s="308">
        <v>1</v>
      </c>
    </row>
    <row r="22" spans="1:46" ht="18.95" customHeight="1">
      <c r="A22" s="2">
        <v>12</v>
      </c>
      <c r="B22" s="3" t="s">
        <v>1264</v>
      </c>
      <c r="C22" s="21" t="s">
        <v>125</v>
      </c>
      <c r="D22" s="22">
        <v>1</v>
      </c>
      <c r="E22" s="22">
        <v>3</v>
      </c>
      <c r="F22" s="22"/>
      <c r="G22" s="23">
        <v>26</v>
      </c>
      <c r="H22" s="22"/>
      <c r="I22" s="22"/>
      <c r="J22" s="22"/>
      <c r="K22" s="24">
        <v>6.5</v>
      </c>
      <c r="L22" s="25"/>
      <c r="M22" s="297">
        <v>6.5</v>
      </c>
      <c r="N22" s="46"/>
      <c r="O22" s="46"/>
      <c r="P22" s="26"/>
      <c r="Q22" s="26"/>
      <c r="R22" s="26"/>
      <c r="S22" s="26"/>
      <c r="T22" s="298">
        <f t="shared" si="0"/>
        <v>0</v>
      </c>
      <c r="U22" s="299"/>
      <c r="V22" s="300"/>
      <c r="W22" s="301"/>
      <c r="X22" s="302"/>
      <c r="Y22" s="303"/>
      <c r="Z22" s="39"/>
      <c r="AA22" s="39"/>
      <c r="AB22" s="39"/>
      <c r="AC22" s="39"/>
      <c r="AD22" s="39"/>
      <c r="AE22" s="39"/>
      <c r="AF22" s="39"/>
      <c r="AG22" s="39"/>
      <c r="AH22" s="39"/>
      <c r="AI22" s="39"/>
      <c r="AJ22" s="39"/>
      <c r="AK22" s="39"/>
      <c r="AL22" s="38"/>
      <c r="AM22" s="304">
        <f t="shared" si="1"/>
        <v>0</v>
      </c>
      <c r="AN22" s="304"/>
      <c r="AO22" s="305">
        <v>40</v>
      </c>
      <c r="AP22" s="306">
        <v>40</v>
      </c>
      <c r="AQ22" s="307"/>
      <c r="AR22" s="307"/>
      <c r="AS22" s="307"/>
      <c r="AT22" s="308">
        <v>1</v>
      </c>
    </row>
    <row r="23" spans="1:46" ht="18.95" customHeight="1">
      <c r="A23" s="2">
        <v>13</v>
      </c>
      <c r="B23" s="3" t="s">
        <v>1265</v>
      </c>
      <c r="C23" s="21" t="s">
        <v>1266</v>
      </c>
      <c r="D23" s="22">
        <v>1</v>
      </c>
      <c r="E23" s="22">
        <v>1</v>
      </c>
      <c r="F23" s="22"/>
      <c r="G23" s="23">
        <v>25</v>
      </c>
      <c r="H23" s="22"/>
      <c r="I23" s="22"/>
      <c r="J23" s="22"/>
      <c r="K23" s="24">
        <v>5.8</v>
      </c>
      <c r="L23" s="25"/>
      <c r="M23" s="297">
        <v>5.8</v>
      </c>
      <c r="N23" s="46"/>
      <c r="O23" s="46"/>
      <c r="P23" s="26"/>
      <c r="Q23" s="26"/>
      <c r="R23" s="26"/>
      <c r="S23" s="26"/>
      <c r="T23" s="298">
        <f t="shared" si="0"/>
        <v>0</v>
      </c>
      <c r="U23" s="299"/>
      <c r="V23" s="300"/>
      <c r="W23" s="301"/>
      <c r="X23" s="302"/>
      <c r="Y23" s="303"/>
      <c r="Z23" s="39"/>
      <c r="AA23" s="39"/>
      <c r="AB23" s="39"/>
      <c r="AC23" s="39"/>
      <c r="AD23" s="39"/>
      <c r="AE23" s="39"/>
      <c r="AF23" s="39"/>
      <c r="AG23" s="39"/>
      <c r="AH23" s="39"/>
      <c r="AI23" s="39"/>
      <c r="AJ23" s="39"/>
      <c r="AK23" s="39"/>
      <c r="AL23" s="38"/>
      <c r="AM23" s="304">
        <f t="shared" si="1"/>
        <v>0</v>
      </c>
      <c r="AN23" s="304"/>
      <c r="AO23" s="305">
        <v>40</v>
      </c>
      <c r="AP23" s="306">
        <v>40</v>
      </c>
      <c r="AQ23" s="307"/>
      <c r="AR23" s="307"/>
      <c r="AS23" s="307"/>
      <c r="AT23" s="308">
        <v>1</v>
      </c>
    </row>
    <row r="24" spans="1:46" ht="18.95" customHeight="1">
      <c r="A24" s="2">
        <v>14</v>
      </c>
      <c r="B24" s="3" t="s">
        <v>1267</v>
      </c>
      <c r="C24" s="21" t="s">
        <v>1266</v>
      </c>
      <c r="D24" s="22">
        <v>1</v>
      </c>
      <c r="E24" s="22">
        <v>3</v>
      </c>
      <c r="F24" s="22"/>
      <c r="G24" s="23">
        <v>34</v>
      </c>
      <c r="H24" s="22"/>
      <c r="I24" s="22"/>
      <c r="J24" s="22"/>
      <c r="K24" s="24">
        <v>5.8</v>
      </c>
      <c r="L24" s="25"/>
      <c r="M24" s="297">
        <v>5.8</v>
      </c>
      <c r="N24" s="46"/>
      <c r="O24" s="46"/>
      <c r="P24" s="26"/>
      <c r="Q24" s="26"/>
      <c r="R24" s="26"/>
      <c r="S24" s="26"/>
      <c r="T24" s="298">
        <f t="shared" si="0"/>
        <v>0</v>
      </c>
      <c r="U24" s="299"/>
      <c r="V24" s="300"/>
      <c r="W24" s="301"/>
      <c r="X24" s="302"/>
      <c r="Y24" s="303"/>
      <c r="Z24" s="39"/>
      <c r="AA24" s="39"/>
      <c r="AB24" s="39"/>
      <c r="AC24" s="39"/>
      <c r="AD24" s="39"/>
      <c r="AE24" s="39"/>
      <c r="AF24" s="39"/>
      <c r="AG24" s="39"/>
      <c r="AH24" s="39"/>
      <c r="AI24" s="39"/>
      <c r="AJ24" s="39"/>
      <c r="AK24" s="39"/>
      <c r="AL24" s="38"/>
      <c r="AM24" s="304">
        <f t="shared" si="1"/>
        <v>0</v>
      </c>
      <c r="AN24" s="304"/>
      <c r="AO24" s="305">
        <v>40</v>
      </c>
      <c r="AP24" s="306">
        <v>40</v>
      </c>
      <c r="AQ24" s="307"/>
      <c r="AR24" s="307"/>
      <c r="AS24" s="307"/>
      <c r="AT24" s="308">
        <v>1</v>
      </c>
    </row>
    <row r="25" spans="1:46" ht="18.95" customHeight="1">
      <c r="A25" s="2">
        <v>15</v>
      </c>
      <c r="B25" s="3" t="s">
        <v>1268</v>
      </c>
      <c r="C25" s="21" t="s">
        <v>1266</v>
      </c>
      <c r="D25" s="22">
        <v>1</v>
      </c>
      <c r="E25" s="22">
        <v>3</v>
      </c>
      <c r="F25" s="22"/>
      <c r="G25" s="23">
        <v>6</v>
      </c>
      <c r="H25" s="22"/>
      <c r="I25" s="22"/>
      <c r="J25" s="22"/>
      <c r="K25" s="24">
        <v>5.8</v>
      </c>
      <c r="L25" s="25"/>
      <c r="M25" s="297">
        <v>5.8</v>
      </c>
      <c r="N25" s="46"/>
      <c r="O25" s="46"/>
      <c r="P25" s="26"/>
      <c r="Q25" s="26"/>
      <c r="R25" s="26"/>
      <c r="S25" s="26"/>
      <c r="T25" s="298">
        <f t="shared" si="0"/>
        <v>0</v>
      </c>
      <c r="U25" s="299"/>
      <c r="V25" s="300"/>
      <c r="W25" s="301"/>
      <c r="X25" s="302"/>
      <c r="Y25" s="303"/>
      <c r="Z25" s="39"/>
      <c r="AA25" s="39"/>
      <c r="AB25" s="39"/>
      <c r="AC25" s="39"/>
      <c r="AD25" s="39"/>
      <c r="AE25" s="39"/>
      <c r="AF25" s="39"/>
      <c r="AG25" s="39"/>
      <c r="AH25" s="39"/>
      <c r="AI25" s="39"/>
      <c r="AJ25" s="39"/>
      <c r="AK25" s="39"/>
      <c r="AL25" s="38"/>
      <c r="AM25" s="304">
        <f t="shared" si="1"/>
        <v>0</v>
      </c>
      <c r="AN25" s="304"/>
      <c r="AO25" s="305">
        <v>40</v>
      </c>
      <c r="AP25" s="306">
        <v>40</v>
      </c>
      <c r="AQ25" s="307"/>
      <c r="AR25" s="307"/>
      <c r="AS25" s="307"/>
      <c r="AT25" s="308">
        <v>1</v>
      </c>
    </row>
    <row r="26" spans="1:46" ht="18.95" customHeight="1">
      <c r="A26" s="2">
        <v>16</v>
      </c>
      <c r="B26" s="3" t="s">
        <v>1269</v>
      </c>
      <c r="C26" s="21" t="s">
        <v>1266</v>
      </c>
      <c r="D26" s="22">
        <v>1</v>
      </c>
      <c r="E26" s="22">
        <v>4</v>
      </c>
      <c r="F26" s="22"/>
      <c r="G26" s="23">
        <v>14</v>
      </c>
      <c r="H26" s="22"/>
      <c r="I26" s="22"/>
      <c r="J26" s="22"/>
      <c r="K26" s="24">
        <v>5.8</v>
      </c>
      <c r="L26" s="25"/>
      <c r="M26" s="297">
        <v>5.8</v>
      </c>
      <c r="N26" s="46"/>
      <c r="O26" s="46"/>
      <c r="P26" s="26"/>
      <c r="Q26" s="26"/>
      <c r="R26" s="26"/>
      <c r="S26" s="26"/>
      <c r="T26" s="298">
        <f t="shared" si="0"/>
        <v>0</v>
      </c>
      <c r="U26" s="299"/>
      <c r="V26" s="300"/>
      <c r="W26" s="301"/>
      <c r="X26" s="302"/>
      <c r="Y26" s="303"/>
      <c r="Z26" s="39"/>
      <c r="AA26" s="39"/>
      <c r="AB26" s="39"/>
      <c r="AC26" s="39"/>
      <c r="AD26" s="39"/>
      <c r="AE26" s="39"/>
      <c r="AF26" s="39"/>
      <c r="AG26" s="39"/>
      <c r="AH26" s="39"/>
      <c r="AI26" s="39"/>
      <c r="AJ26" s="39"/>
      <c r="AK26" s="39"/>
      <c r="AL26" s="38"/>
      <c r="AM26" s="304">
        <f t="shared" si="1"/>
        <v>0</v>
      </c>
      <c r="AN26" s="304"/>
      <c r="AO26" s="305">
        <v>40</v>
      </c>
      <c r="AP26" s="306">
        <v>40</v>
      </c>
      <c r="AQ26" s="307"/>
      <c r="AR26" s="307"/>
      <c r="AS26" s="307"/>
      <c r="AT26" s="308">
        <v>1</v>
      </c>
    </row>
    <row r="27" spans="1:46" ht="18.95" customHeight="1">
      <c r="A27" s="2">
        <v>17</v>
      </c>
      <c r="B27" s="3" t="s">
        <v>1270</v>
      </c>
      <c r="C27" s="21" t="s">
        <v>1266</v>
      </c>
      <c r="D27" s="22">
        <v>1</v>
      </c>
      <c r="E27" s="22">
        <v>3</v>
      </c>
      <c r="F27" s="22"/>
      <c r="G27" s="23">
        <v>8</v>
      </c>
      <c r="H27" s="22"/>
      <c r="I27" s="22"/>
      <c r="J27" s="22"/>
      <c r="K27" s="24">
        <v>5.8</v>
      </c>
      <c r="L27" s="25"/>
      <c r="M27" s="297">
        <v>5.8</v>
      </c>
      <c r="N27" s="46"/>
      <c r="O27" s="46"/>
      <c r="P27" s="26"/>
      <c r="Q27" s="26"/>
      <c r="R27" s="26"/>
      <c r="S27" s="26"/>
      <c r="T27" s="298">
        <f t="shared" si="0"/>
        <v>0</v>
      </c>
      <c r="U27" s="299"/>
      <c r="V27" s="300"/>
      <c r="W27" s="301"/>
      <c r="X27" s="302"/>
      <c r="Y27" s="303"/>
      <c r="Z27" s="39"/>
      <c r="AA27" s="39"/>
      <c r="AB27" s="39"/>
      <c r="AC27" s="39"/>
      <c r="AD27" s="39"/>
      <c r="AE27" s="39"/>
      <c r="AF27" s="39"/>
      <c r="AG27" s="39"/>
      <c r="AH27" s="39"/>
      <c r="AI27" s="39"/>
      <c r="AJ27" s="39"/>
      <c r="AK27" s="39"/>
      <c r="AL27" s="38"/>
      <c r="AM27" s="304">
        <f t="shared" si="1"/>
        <v>0</v>
      </c>
      <c r="AN27" s="304"/>
      <c r="AO27" s="305">
        <v>40</v>
      </c>
      <c r="AP27" s="306">
        <v>40</v>
      </c>
      <c r="AQ27" s="307"/>
      <c r="AR27" s="307"/>
      <c r="AS27" s="307"/>
      <c r="AT27" s="308">
        <v>1</v>
      </c>
    </row>
    <row r="28" spans="1:46" ht="18.95" customHeight="1">
      <c r="A28" s="2">
        <v>18</v>
      </c>
      <c r="B28" s="3" t="s">
        <v>1271</v>
      </c>
      <c r="C28" s="21" t="s">
        <v>1266</v>
      </c>
      <c r="D28" s="22">
        <v>1</v>
      </c>
      <c r="E28" s="22">
        <v>3</v>
      </c>
      <c r="F28" s="22"/>
      <c r="G28" s="23">
        <v>19</v>
      </c>
      <c r="H28" s="22"/>
      <c r="I28" s="22"/>
      <c r="J28" s="22"/>
      <c r="K28" s="24">
        <v>5.8</v>
      </c>
      <c r="L28" s="25"/>
      <c r="M28" s="297">
        <v>5.8</v>
      </c>
      <c r="N28" s="46"/>
      <c r="O28" s="46"/>
      <c r="P28" s="26"/>
      <c r="Q28" s="26"/>
      <c r="R28" s="26"/>
      <c r="S28" s="26"/>
      <c r="T28" s="298">
        <f t="shared" si="0"/>
        <v>0</v>
      </c>
      <c r="U28" s="299"/>
      <c r="V28" s="300"/>
      <c r="W28" s="301"/>
      <c r="X28" s="302"/>
      <c r="Y28" s="303"/>
      <c r="Z28" s="39"/>
      <c r="AA28" s="39"/>
      <c r="AB28" s="39"/>
      <c r="AC28" s="39"/>
      <c r="AD28" s="39"/>
      <c r="AE28" s="39"/>
      <c r="AF28" s="39"/>
      <c r="AG28" s="39"/>
      <c r="AH28" s="39"/>
      <c r="AI28" s="39"/>
      <c r="AJ28" s="39"/>
      <c r="AK28" s="39"/>
      <c r="AL28" s="38"/>
      <c r="AM28" s="304">
        <f t="shared" si="1"/>
        <v>0</v>
      </c>
      <c r="AN28" s="304"/>
      <c r="AO28" s="305">
        <v>40</v>
      </c>
      <c r="AP28" s="306">
        <v>40</v>
      </c>
      <c r="AQ28" s="307"/>
      <c r="AR28" s="307"/>
      <c r="AS28" s="307"/>
      <c r="AT28" s="308">
        <v>1</v>
      </c>
    </row>
    <row r="29" spans="1:46" ht="18.95" customHeight="1">
      <c r="A29" s="2">
        <v>19</v>
      </c>
      <c r="B29" s="957" t="s">
        <v>1272</v>
      </c>
      <c r="C29" s="21" t="s">
        <v>1266</v>
      </c>
      <c r="D29" s="22">
        <v>1</v>
      </c>
      <c r="E29" s="22">
        <v>3</v>
      </c>
      <c r="F29" s="22"/>
      <c r="G29" s="23">
        <v>11</v>
      </c>
      <c r="H29" s="22"/>
      <c r="I29" s="22"/>
      <c r="J29" s="22"/>
      <c r="K29" s="24">
        <v>5.8</v>
      </c>
      <c r="L29" s="25"/>
      <c r="M29" s="297">
        <v>5.8</v>
      </c>
      <c r="N29" s="46"/>
      <c r="O29" s="46"/>
      <c r="P29" s="26"/>
      <c r="Q29" s="26"/>
      <c r="R29" s="26"/>
      <c r="S29" s="26"/>
      <c r="T29" s="298">
        <f t="shared" si="0"/>
        <v>0</v>
      </c>
      <c r="U29" s="299"/>
      <c r="V29" s="300"/>
      <c r="W29" s="301"/>
      <c r="X29" s="302"/>
      <c r="Y29" s="303"/>
      <c r="Z29" s="39"/>
      <c r="AA29" s="39"/>
      <c r="AB29" s="39"/>
      <c r="AC29" s="39"/>
      <c r="AD29" s="39"/>
      <c r="AE29" s="39"/>
      <c r="AF29" s="39"/>
      <c r="AG29" s="39"/>
      <c r="AH29" s="39"/>
      <c r="AI29" s="39"/>
      <c r="AJ29" s="39"/>
      <c r="AK29" s="39"/>
      <c r="AL29" s="38"/>
      <c r="AM29" s="304">
        <f t="shared" si="1"/>
        <v>0</v>
      </c>
      <c r="AN29" s="304"/>
      <c r="AO29" s="305">
        <v>40</v>
      </c>
      <c r="AP29" s="306">
        <v>40</v>
      </c>
      <c r="AQ29" s="307"/>
      <c r="AR29" s="307"/>
      <c r="AS29" s="307"/>
      <c r="AT29" s="308">
        <v>1</v>
      </c>
    </row>
    <row r="30" spans="1:46" ht="18.95" customHeight="1">
      <c r="A30" s="2">
        <v>20</v>
      </c>
      <c r="B30" s="3" t="s">
        <v>1273</v>
      </c>
      <c r="C30" s="21" t="s">
        <v>1266</v>
      </c>
      <c r="D30" s="22">
        <v>1</v>
      </c>
      <c r="E30" s="22">
        <v>3</v>
      </c>
      <c r="F30" s="22"/>
      <c r="G30" s="23">
        <v>12</v>
      </c>
      <c r="H30" s="22"/>
      <c r="I30" s="22"/>
      <c r="J30" s="22"/>
      <c r="K30" s="24">
        <v>5.8</v>
      </c>
      <c r="L30" s="25"/>
      <c r="M30" s="297">
        <v>5.8</v>
      </c>
      <c r="N30" s="46"/>
      <c r="O30" s="46"/>
      <c r="P30" s="26"/>
      <c r="Q30" s="26"/>
      <c r="R30" s="26"/>
      <c r="S30" s="26"/>
      <c r="T30" s="298">
        <f t="shared" si="0"/>
        <v>0</v>
      </c>
      <c r="U30" s="299"/>
      <c r="V30" s="300"/>
      <c r="W30" s="301"/>
      <c r="X30" s="302"/>
      <c r="Y30" s="303"/>
      <c r="Z30" s="39"/>
      <c r="AA30" s="39"/>
      <c r="AB30" s="39"/>
      <c r="AC30" s="39"/>
      <c r="AD30" s="39"/>
      <c r="AE30" s="39"/>
      <c r="AF30" s="39"/>
      <c r="AG30" s="39"/>
      <c r="AH30" s="39"/>
      <c r="AI30" s="39"/>
      <c r="AJ30" s="39"/>
      <c r="AK30" s="39"/>
      <c r="AL30" s="38"/>
      <c r="AM30" s="304">
        <f t="shared" si="1"/>
        <v>0</v>
      </c>
      <c r="AN30" s="304"/>
      <c r="AO30" s="305">
        <v>40</v>
      </c>
      <c r="AP30" s="306">
        <v>40</v>
      </c>
      <c r="AQ30" s="307"/>
      <c r="AR30" s="307"/>
      <c r="AS30" s="307"/>
      <c r="AT30" s="308">
        <v>1</v>
      </c>
    </row>
    <row r="31" spans="1:46" ht="18.95" customHeight="1">
      <c r="A31" s="2">
        <v>21</v>
      </c>
      <c r="B31" s="3" t="s">
        <v>1274</v>
      </c>
      <c r="C31" s="21" t="s">
        <v>1266</v>
      </c>
      <c r="D31" s="22">
        <v>2</v>
      </c>
      <c r="E31" s="22">
        <v>3</v>
      </c>
      <c r="F31" s="22"/>
      <c r="G31" s="23">
        <v>1</v>
      </c>
      <c r="H31" s="22"/>
      <c r="I31" s="22"/>
      <c r="J31" s="22"/>
      <c r="K31" s="24">
        <v>5.8</v>
      </c>
      <c r="L31" s="25"/>
      <c r="M31" s="297">
        <v>5.8</v>
      </c>
      <c r="N31" s="46"/>
      <c r="O31" s="46"/>
      <c r="P31" s="26"/>
      <c r="Q31" s="26"/>
      <c r="R31" s="26"/>
      <c r="S31" s="26"/>
      <c r="T31" s="298">
        <f t="shared" si="0"/>
        <v>0</v>
      </c>
      <c r="U31" s="299"/>
      <c r="V31" s="300"/>
      <c r="W31" s="301"/>
      <c r="X31" s="302"/>
      <c r="Y31" s="303"/>
      <c r="Z31" s="39"/>
      <c r="AA31" s="39"/>
      <c r="AB31" s="39"/>
      <c r="AC31" s="39"/>
      <c r="AD31" s="39"/>
      <c r="AE31" s="39"/>
      <c r="AF31" s="39"/>
      <c r="AG31" s="39"/>
      <c r="AH31" s="39"/>
      <c r="AI31" s="39"/>
      <c r="AJ31" s="39"/>
      <c r="AK31" s="39"/>
      <c r="AL31" s="38"/>
      <c r="AM31" s="304">
        <f t="shared" si="1"/>
        <v>0</v>
      </c>
      <c r="AN31" s="304"/>
      <c r="AO31" s="305">
        <v>40</v>
      </c>
      <c r="AP31" s="306">
        <v>40</v>
      </c>
      <c r="AQ31" s="307"/>
      <c r="AR31" s="307"/>
      <c r="AS31" s="307"/>
      <c r="AT31" s="308">
        <v>1</v>
      </c>
    </row>
    <row r="32" spans="1:46" ht="18.95" customHeight="1">
      <c r="A32" s="2"/>
      <c r="B32" s="3" t="s">
        <v>441</v>
      </c>
      <c r="C32" s="21"/>
      <c r="D32" s="22"/>
      <c r="E32" s="22"/>
      <c r="F32" s="22"/>
      <c r="G32" s="23"/>
      <c r="H32" s="22"/>
      <c r="I32" s="22"/>
      <c r="J32" s="22"/>
      <c r="K32" s="24"/>
      <c r="L32" s="25"/>
      <c r="M32" s="297"/>
      <c r="N32" s="46"/>
      <c r="O32" s="46"/>
      <c r="P32" s="26"/>
      <c r="Q32" s="26"/>
      <c r="R32" s="26"/>
      <c r="S32" s="26"/>
      <c r="T32" s="298">
        <f t="shared" si="0"/>
        <v>0</v>
      </c>
      <c r="U32" s="299"/>
      <c r="V32" s="300"/>
      <c r="W32" s="301"/>
      <c r="X32" s="302"/>
      <c r="Y32" s="303"/>
      <c r="Z32" s="39"/>
      <c r="AA32" s="39"/>
      <c r="AB32" s="39"/>
      <c r="AC32" s="39"/>
      <c r="AD32" s="39"/>
      <c r="AE32" s="39"/>
      <c r="AF32" s="39"/>
      <c r="AG32" s="39"/>
      <c r="AH32" s="39"/>
      <c r="AI32" s="39"/>
      <c r="AJ32" s="39"/>
      <c r="AK32" s="39"/>
      <c r="AL32" s="38"/>
      <c r="AM32" s="304">
        <f t="shared" si="1"/>
        <v>0</v>
      </c>
      <c r="AN32" s="304"/>
      <c r="AO32" s="305"/>
      <c r="AP32" s="306"/>
      <c r="AQ32" s="307"/>
      <c r="AR32" s="307"/>
      <c r="AS32" s="307"/>
      <c r="AT32" s="308"/>
    </row>
    <row r="33" spans="1:46" ht="18.95" customHeight="1">
      <c r="A33" s="2">
        <v>22</v>
      </c>
      <c r="B33" s="3" t="s">
        <v>808</v>
      </c>
      <c r="C33" s="21" t="s">
        <v>1275</v>
      </c>
      <c r="D33" s="22">
        <v>1</v>
      </c>
      <c r="E33" s="22">
        <v>7</v>
      </c>
      <c r="F33" s="22"/>
      <c r="G33" s="23">
        <v>17</v>
      </c>
      <c r="H33" s="22"/>
      <c r="I33" s="22"/>
      <c r="J33" s="22"/>
      <c r="K33" s="24">
        <v>13.2</v>
      </c>
      <c r="L33" s="25"/>
      <c r="M33" s="297">
        <v>13.2</v>
      </c>
      <c r="N33" s="46"/>
      <c r="O33" s="46"/>
      <c r="P33" s="26">
        <v>18</v>
      </c>
      <c r="Q33" s="26"/>
      <c r="R33" s="26"/>
      <c r="S33" s="26"/>
      <c r="T33" s="298">
        <f t="shared" si="0"/>
        <v>18</v>
      </c>
      <c r="U33" s="299"/>
      <c r="V33" s="300"/>
      <c r="W33" s="301"/>
      <c r="X33" s="302"/>
      <c r="Y33" s="303">
        <v>12</v>
      </c>
      <c r="Z33" s="39">
        <v>4</v>
      </c>
      <c r="AA33" s="39"/>
      <c r="AB33" s="39"/>
      <c r="AC33" s="39"/>
      <c r="AD33" s="39"/>
      <c r="AE33" s="39">
        <v>1</v>
      </c>
      <c r="AF33" s="39"/>
      <c r="AG33" s="39"/>
      <c r="AH33" s="39"/>
      <c r="AI33" s="39">
        <v>3</v>
      </c>
      <c r="AJ33" s="39">
        <v>2</v>
      </c>
      <c r="AK33" s="39"/>
      <c r="AL33" s="38"/>
      <c r="AM33" s="304">
        <f t="shared" si="1"/>
        <v>10</v>
      </c>
      <c r="AN33" s="304"/>
      <c r="AO33" s="305">
        <f>SUM(N33+O33+T33+Y33+AM33)</f>
        <v>40</v>
      </c>
      <c r="AP33" s="306"/>
      <c r="AQ33" s="307"/>
      <c r="AR33" s="307"/>
      <c r="AS33" s="307"/>
      <c r="AT33" s="308">
        <v>1</v>
      </c>
    </row>
    <row r="34" spans="1:46" ht="18.95" customHeight="1">
      <c r="A34" s="2">
        <v>23</v>
      </c>
      <c r="B34" s="3" t="s">
        <v>831</v>
      </c>
      <c r="C34" s="21" t="s">
        <v>1275</v>
      </c>
      <c r="D34" s="22">
        <v>1</v>
      </c>
      <c r="E34" s="22">
        <v>7</v>
      </c>
      <c r="F34" s="22"/>
      <c r="G34" s="23">
        <v>11</v>
      </c>
      <c r="H34" s="22"/>
      <c r="I34" s="22"/>
      <c r="J34" s="22"/>
      <c r="K34" s="24">
        <v>13.2</v>
      </c>
      <c r="L34" s="25"/>
      <c r="M34" s="297">
        <v>13.2</v>
      </c>
      <c r="N34" s="46"/>
      <c r="O34" s="46"/>
      <c r="P34" s="26">
        <v>18</v>
      </c>
      <c r="Q34" s="26"/>
      <c r="R34" s="26"/>
      <c r="S34" s="26"/>
      <c r="T34" s="298">
        <f t="shared" si="0"/>
        <v>18</v>
      </c>
      <c r="U34" s="299"/>
      <c r="V34" s="300"/>
      <c r="W34" s="301"/>
      <c r="X34" s="302"/>
      <c r="Y34" s="303">
        <v>12</v>
      </c>
      <c r="Z34" s="39">
        <v>4</v>
      </c>
      <c r="AA34" s="39">
        <v>1</v>
      </c>
      <c r="AB34" s="39"/>
      <c r="AC34" s="39"/>
      <c r="AD34" s="39"/>
      <c r="AE34" s="39">
        <v>1</v>
      </c>
      <c r="AF34" s="39"/>
      <c r="AG34" s="39"/>
      <c r="AH34" s="39"/>
      <c r="AI34" s="39">
        <v>3</v>
      </c>
      <c r="AJ34" s="39">
        <v>1</v>
      </c>
      <c r="AK34" s="39"/>
      <c r="AL34" s="38"/>
      <c r="AM34" s="304">
        <f t="shared" si="1"/>
        <v>10</v>
      </c>
      <c r="AN34" s="304"/>
      <c r="AO34" s="305">
        <f t="shared" ref="AO34:AO96" si="2">SUM(N34+O34+T34+Y34+AM34)</f>
        <v>40</v>
      </c>
      <c r="AP34" s="306"/>
      <c r="AQ34" s="307"/>
      <c r="AR34" s="307"/>
      <c r="AS34" s="307"/>
      <c r="AT34" s="308">
        <v>1</v>
      </c>
    </row>
    <row r="35" spans="1:46" ht="18.95" customHeight="1">
      <c r="A35" s="2">
        <v>24</v>
      </c>
      <c r="B35" s="3" t="s">
        <v>788</v>
      </c>
      <c r="C35" s="21" t="s">
        <v>1275</v>
      </c>
      <c r="D35" s="22">
        <v>1</v>
      </c>
      <c r="E35" s="22">
        <v>7</v>
      </c>
      <c r="F35" s="22"/>
      <c r="G35" s="23">
        <v>16</v>
      </c>
      <c r="H35" s="22"/>
      <c r="I35" s="22"/>
      <c r="J35" s="22"/>
      <c r="K35" s="24">
        <v>13.2</v>
      </c>
      <c r="L35" s="25"/>
      <c r="M35" s="297">
        <v>13.2</v>
      </c>
      <c r="N35" s="46"/>
      <c r="O35" s="46"/>
      <c r="P35" s="26">
        <v>18</v>
      </c>
      <c r="Q35" s="26"/>
      <c r="R35" s="26"/>
      <c r="S35" s="26"/>
      <c r="T35" s="298">
        <f t="shared" si="0"/>
        <v>18</v>
      </c>
      <c r="U35" s="299"/>
      <c r="V35" s="300"/>
      <c r="W35" s="301"/>
      <c r="X35" s="302"/>
      <c r="Y35" s="303">
        <v>12</v>
      </c>
      <c r="Z35" s="39">
        <v>4</v>
      </c>
      <c r="AA35" s="39">
        <v>1</v>
      </c>
      <c r="AB35" s="39"/>
      <c r="AC35" s="39"/>
      <c r="AD35" s="39"/>
      <c r="AE35" s="39">
        <v>1</v>
      </c>
      <c r="AF35" s="39"/>
      <c r="AG35" s="39"/>
      <c r="AH35" s="39"/>
      <c r="AI35" s="39">
        <v>3</v>
      </c>
      <c r="AJ35" s="39">
        <v>1</v>
      </c>
      <c r="AK35" s="39"/>
      <c r="AL35" s="38"/>
      <c r="AM35" s="304">
        <f t="shared" si="1"/>
        <v>10</v>
      </c>
      <c r="AN35" s="304"/>
      <c r="AO35" s="305">
        <f t="shared" si="2"/>
        <v>40</v>
      </c>
      <c r="AP35" s="306"/>
      <c r="AQ35" s="307"/>
      <c r="AR35" s="307"/>
      <c r="AS35" s="307"/>
      <c r="AT35" s="308">
        <v>1</v>
      </c>
    </row>
    <row r="36" spans="1:46" ht="18.95" customHeight="1">
      <c r="A36" s="2">
        <v>25</v>
      </c>
      <c r="B36" s="3" t="s">
        <v>1276</v>
      </c>
      <c r="C36" s="21" t="s">
        <v>1275</v>
      </c>
      <c r="D36" s="22">
        <v>1</v>
      </c>
      <c r="E36" s="22">
        <v>7</v>
      </c>
      <c r="F36" s="22"/>
      <c r="G36" s="23">
        <v>13</v>
      </c>
      <c r="H36" s="22"/>
      <c r="I36" s="22"/>
      <c r="J36" s="22"/>
      <c r="K36" s="24">
        <v>13.2</v>
      </c>
      <c r="L36" s="25"/>
      <c r="M36" s="297">
        <v>13.2</v>
      </c>
      <c r="N36" s="46"/>
      <c r="O36" s="46"/>
      <c r="P36" s="26">
        <v>18</v>
      </c>
      <c r="Q36" s="26"/>
      <c r="R36" s="26"/>
      <c r="S36" s="26"/>
      <c r="T36" s="298">
        <f t="shared" si="0"/>
        <v>18</v>
      </c>
      <c r="U36" s="299"/>
      <c r="V36" s="300"/>
      <c r="W36" s="301"/>
      <c r="X36" s="302"/>
      <c r="Y36" s="303">
        <v>12</v>
      </c>
      <c r="Z36" s="39">
        <v>4</v>
      </c>
      <c r="AA36" s="39"/>
      <c r="AB36" s="39">
        <v>1</v>
      </c>
      <c r="AC36" s="39"/>
      <c r="AD36" s="39"/>
      <c r="AE36" s="39"/>
      <c r="AF36" s="39"/>
      <c r="AG36" s="39"/>
      <c r="AH36" s="39"/>
      <c r="AI36" s="39">
        <v>3</v>
      </c>
      <c r="AJ36" s="39">
        <v>2</v>
      </c>
      <c r="AK36" s="39"/>
      <c r="AL36" s="38"/>
      <c r="AM36" s="304">
        <f t="shared" si="1"/>
        <v>10</v>
      </c>
      <c r="AN36" s="304"/>
      <c r="AO36" s="305">
        <f t="shared" si="2"/>
        <v>40</v>
      </c>
      <c r="AP36" s="306"/>
      <c r="AQ36" s="307"/>
      <c r="AR36" s="307"/>
      <c r="AS36" s="307"/>
      <c r="AT36" s="308">
        <v>1</v>
      </c>
    </row>
    <row r="37" spans="1:46" ht="18.95" customHeight="1">
      <c r="A37" s="2">
        <v>26</v>
      </c>
      <c r="B37" s="3" t="s">
        <v>814</v>
      </c>
      <c r="C37" s="21" t="s">
        <v>1275</v>
      </c>
      <c r="D37" s="22">
        <v>1</v>
      </c>
      <c r="E37" s="22">
        <v>7</v>
      </c>
      <c r="F37" s="22"/>
      <c r="G37" s="23">
        <v>18</v>
      </c>
      <c r="H37" s="22"/>
      <c r="I37" s="22"/>
      <c r="J37" s="22"/>
      <c r="K37" s="24">
        <v>13.2</v>
      </c>
      <c r="L37" s="25"/>
      <c r="M37" s="297">
        <v>13.2</v>
      </c>
      <c r="N37" s="46"/>
      <c r="O37" s="46"/>
      <c r="P37" s="26">
        <v>18</v>
      </c>
      <c r="Q37" s="26"/>
      <c r="R37" s="26"/>
      <c r="S37" s="26"/>
      <c r="T37" s="298">
        <f t="shared" si="0"/>
        <v>18</v>
      </c>
      <c r="U37" s="299"/>
      <c r="V37" s="300"/>
      <c r="W37" s="301"/>
      <c r="X37" s="302"/>
      <c r="Y37" s="303">
        <v>12</v>
      </c>
      <c r="Z37" s="39">
        <v>4</v>
      </c>
      <c r="AA37" s="39">
        <v>1</v>
      </c>
      <c r="AB37" s="39"/>
      <c r="AC37" s="39"/>
      <c r="AD37" s="39"/>
      <c r="AE37" s="39"/>
      <c r="AF37" s="39"/>
      <c r="AG37" s="39"/>
      <c r="AH37" s="39"/>
      <c r="AI37" s="39">
        <v>3</v>
      </c>
      <c r="AJ37" s="39">
        <v>2</v>
      </c>
      <c r="AK37" s="39"/>
      <c r="AL37" s="38"/>
      <c r="AM37" s="304">
        <f t="shared" si="1"/>
        <v>10</v>
      </c>
      <c r="AN37" s="304"/>
      <c r="AO37" s="305">
        <f t="shared" si="2"/>
        <v>40</v>
      </c>
      <c r="AP37" s="306"/>
      <c r="AQ37" s="307"/>
      <c r="AR37" s="307"/>
      <c r="AS37" s="307"/>
      <c r="AT37" s="308">
        <v>1</v>
      </c>
    </row>
    <row r="38" spans="1:46" ht="18.95" customHeight="1">
      <c r="A38" s="2">
        <v>27</v>
      </c>
      <c r="B38" s="3" t="s">
        <v>1277</v>
      </c>
      <c r="C38" s="21" t="s">
        <v>1275</v>
      </c>
      <c r="D38" s="22">
        <v>1</v>
      </c>
      <c r="E38" s="22">
        <v>7</v>
      </c>
      <c r="F38" s="22"/>
      <c r="G38" s="23">
        <v>9</v>
      </c>
      <c r="H38" s="22"/>
      <c r="I38" s="22"/>
      <c r="J38" s="22"/>
      <c r="K38" s="24">
        <v>13.2</v>
      </c>
      <c r="L38" s="25"/>
      <c r="M38" s="297">
        <v>13.2</v>
      </c>
      <c r="N38" s="46"/>
      <c r="O38" s="46"/>
      <c r="P38" s="26">
        <v>18</v>
      </c>
      <c r="Q38" s="26"/>
      <c r="R38" s="26"/>
      <c r="S38" s="26"/>
      <c r="T38" s="298">
        <f t="shared" si="0"/>
        <v>18</v>
      </c>
      <c r="U38" s="299"/>
      <c r="V38" s="300"/>
      <c r="W38" s="301"/>
      <c r="X38" s="302"/>
      <c r="Y38" s="303">
        <v>12</v>
      </c>
      <c r="Z38" s="39">
        <v>4</v>
      </c>
      <c r="AA38" s="39">
        <v>1</v>
      </c>
      <c r="AB38" s="39"/>
      <c r="AC38" s="39"/>
      <c r="AD38" s="39"/>
      <c r="AE38" s="39">
        <v>1</v>
      </c>
      <c r="AF38" s="39"/>
      <c r="AG38" s="39"/>
      <c r="AH38" s="39"/>
      <c r="AI38" s="39">
        <v>3</v>
      </c>
      <c r="AJ38" s="39">
        <v>1</v>
      </c>
      <c r="AK38" s="39"/>
      <c r="AL38" s="38"/>
      <c r="AM38" s="304">
        <f t="shared" si="1"/>
        <v>10</v>
      </c>
      <c r="AN38" s="304"/>
      <c r="AO38" s="305">
        <f t="shared" si="2"/>
        <v>40</v>
      </c>
      <c r="AP38" s="306"/>
      <c r="AQ38" s="307"/>
      <c r="AR38" s="307"/>
      <c r="AS38" s="307"/>
      <c r="AT38" s="308">
        <v>1</v>
      </c>
    </row>
    <row r="39" spans="1:46" ht="18.95" customHeight="1">
      <c r="A39" s="2">
        <v>28</v>
      </c>
      <c r="B39" s="3" t="s">
        <v>1350</v>
      </c>
      <c r="C39" s="21" t="s">
        <v>1275</v>
      </c>
      <c r="D39" s="22">
        <v>1</v>
      </c>
      <c r="E39" s="22">
        <v>7</v>
      </c>
      <c r="F39" s="22"/>
      <c r="G39" s="23">
        <v>6</v>
      </c>
      <c r="H39" s="22"/>
      <c r="I39" s="22"/>
      <c r="J39" s="22"/>
      <c r="K39" s="24">
        <v>13.2</v>
      </c>
      <c r="L39" s="25"/>
      <c r="M39" s="297">
        <v>13.2</v>
      </c>
      <c r="N39" s="46"/>
      <c r="O39" s="46"/>
      <c r="P39" s="26">
        <v>14</v>
      </c>
      <c r="Q39" s="26"/>
      <c r="R39" s="26"/>
      <c r="S39" s="26"/>
      <c r="T39" s="298">
        <f t="shared" si="0"/>
        <v>14</v>
      </c>
      <c r="U39" s="299"/>
      <c r="V39" s="300"/>
      <c r="W39" s="301"/>
      <c r="X39" s="302"/>
      <c r="Y39" s="303">
        <v>9.3000000000000007</v>
      </c>
      <c r="Z39" s="39"/>
      <c r="AA39" s="39">
        <v>1</v>
      </c>
      <c r="AB39" s="39"/>
      <c r="AC39" s="39"/>
      <c r="AD39" s="39">
        <v>0.4</v>
      </c>
      <c r="AE39" s="39">
        <v>1</v>
      </c>
      <c r="AF39" s="39"/>
      <c r="AG39" s="39"/>
      <c r="AH39" s="39"/>
      <c r="AI39" s="39">
        <v>2.2999999999999998</v>
      </c>
      <c r="AJ39" s="39">
        <v>3</v>
      </c>
      <c r="AK39" s="39"/>
      <c r="AL39" s="38"/>
      <c r="AM39" s="304">
        <f t="shared" si="1"/>
        <v>7.7</v>
      </c>
      <c r="AN39" s="304"/>
      <c r="AO39" s="305">
        <v>31</v>
      </c>
      <c r="AP39" s="306"/>
      <c r="AQ39" s="307"/>
      <c r="AR39" s="307"/>
      <c r="AS39" s="307"/>
      <c r="AT39" s="308">
        <v>0.72</v>
      </c>
    </row>
    <row r="40" spans="1:46" ht="18.95" customHeight="1">
      <c r="A40" s="2">
        <v>29</v>
      </c>
      <c r="B40" s="3" t="s">
        <v>848</v>
      </c>
      <c r="C40" s="21" t="s">
        <v>1278</v>
      </c>
      <c r="D40" s="22">
        <v>1</v>
      </c>
      <c r="E40" s="22">
        <v>7</v>
      </c>
      <c r="F40" s="22"/>
      <c r="G40" s="23">
        <v>29</v>
      </c>
      <c r="H40" s="22"/>
      <c r="I40" s="22"/>
      <c r="J40" s="22"/>
      <c r="K40" s="24">
        <v>13.2</v>
      </c>
      <c r="L40" s="25"/>
      <c r="M40" s="297">
        <v>13.2</v>
      </c>
      <c r="N40" s="46"/>
      <c r="O40" s="46"/>
      <c r="P40" s="26">
        <v>19</v>
      </c>
      <c r="Q40" s="26"/>
      <c r="R40" s="26"/>
      <c r="S40" s="26"/>
      <c r="T40" s="298">
        <f t="shared" si="0"/>
        <v>19</v>
      </c>
      <c r="U40" s="299"/>
      <c r="V40" s="300"/>
      <c r="W40" s="301"/>
      <c r="X40" s="302"/>
      <c r="Y40" s="303">
        <v>12.7</v>
      </c>
      <c r="Z40" s="39">
        <v>4</v>
      </c>
      <c r="AA40" s="39"/>
      <c r="AB40" s="39"/>
      <c r="AC40" s="39">
        <v>1</v>
      </c>
      <c r="AD40" s="39"/>
      <c r="AE40" s="39"/>
      <c r="AF40" s="39"/>
      <c r="AG40" s="39"/>
      <c r="AH40" s="39"/>
      <c r="AI40" s="39">
        <v>3</v>
      </c>
      <c r="AJ40" s="39"/>
      <c r="AK40" s="39"/>
      <c r="AL40" s="38"/>
      <c r="AM40" s="304">
        <f t="shared" si="1"/>
        <v>8</v>
      </c>
      <c r="AN40" s="304"/>
      <c r="AO40" s="305">
        <f t="shared" si="2"/>
        <v>40</v>
      </c>
      <c r="AP40" s="306"/>
      <c r="AQ40" s="307"/>
      <c r="AR40" s="307"/>
      <c r="AS40" s="307"/>
      <c r="AT40" s="308">
        <v>1</v>
      </c>
    </row>
    <row r="41" spans="1:46" ht="18.95" customHeight="1">
      <c r="A41" s="2">
        <v>30</v>
      </c>
      <c r="B41" s="3" t="s">
        <v>827</v>
      </c>
      <c r="C41" s="21" t="s">
        <v>327</v>
      </c>
      <c r="D41" s="22">
        <v>1</v>
      </c>
      <c r="E41" s="22">
        <v>7</v>
      </c>
      <c r="F41" s="22"/>
      <c r="G41" s="23">
        <v>22</v>
      </c>
      <c r="H41" s="22"/>
      <c r="I41" s="22"/>
      <c r="J41" s="22"/>
      <c r="K41" s="24">
        <v>13.2</v>
      </c>
      <c r="L41" s="25"/>
      <c r="M41" s="297">
        <v>13.2</v>
      </c>
      <c r="N41" s="46"/>
      <c r="O41" s="46"/>
      <c r="P41" s="26">
        <v>18</v>
      </c>
      <c r="Q41" s="26"/>
      <c r="R41" s="26"/>
      <c r="S41" s="26"/>
      <c r="T41" s="298">
        <f t="shared" si="0"/>
        <v>18</v>
      </c>
      <c r="U41" s="299"/>
      <c r="V41" s="300"/>
      <c r="W41" s="301"/>
      <c r="X41" s="302"/>
      <c r="Y41" s="303">
        <v>12</v>
      </c>
      <c r="Z41" s="39">
        <v>4</v>
      </c>
      <c r="AA41" s="39"/>
      <c r="AB41" s="39">
        <v>1</v>
      </c>
      <c r="AC41" s="39"/>
      <c r="AD41" s="39"/>
      <c r="AE41" s="39"/>
      <c r="AF41" s="39"/>
      <c r="AG41" s="39"/>
      <c r="AH41" s="39"/>
      <c r="AI41" s="39">
        <v>3</v>
      </c>
      <c r="AJ41" s="39">
        <v>2</v>
      </c>
      <c r="AK41" s="39"/>
      <c r="AL41" s="38"/>
      <c r="AM41" s="304">
        <f t="shared" si="1"/>
        <v>10</v>
      </c>
      <c r="AN41" s="304"/>
      <c r="AO41" s="305">
        <f t="shared" si="2"/>
        <v>40</v>
      </c>
      <c r="AP41" s="306"/>
      <c r="AQ41" s="307"/>
      <c r="AR41" s="307"/>
      <c r="AS41" s="307"/>
      <c r="AT41" s="308">
        <v>1</v>
      </c>
    </row>
    <row r="42" spans="1:46" ht="18.95" customHeight="1">
      <c r="A42" s="2">
        <v>31</v>
      </c>
      <c r="B42" s="3" t="s">
        <v>1279</v>
      </c>
      <c r="C42" s="21" t="s">
        <v>327</v>
      </c>
      <c r="D42" s="22">
        <v>1</v>
      </c>
      <c r="E42" s="22">
        <v>7</v>
      </c>
      <c r="F42" s="22"/>
      <c r="G42" s="23">
        <v>18</v>
      </c>
      <c r="H42" s="22"/>
      <c r="I42" s="22"/>
      <c r="J42" s="22"/>
      <c r="K42" s="24">
        <v>13.2</v>
      </c>
      <c r="L42" s="25"/>
      <c r="M42" s="297">
        <v>13.2</v>
      </c>
      <c r="N42" s="46"/>
      <c r="O42" s="46"/>
      <c r="P42" s="26">
        <v>18</v>
      </c>
      <c r="Q42" s="26"/>
      <c r="R42" s="26"/>
      <c r="S42" s="26"/>
      <c r="T42" s="298">
        <f t="shared" si="0"/>
        <v>18</v>
      </c>
      <c r="U42" s="299"/>
      <c r="V42" s="300"/>
      <c r="W42" s="301"/>
      <c r="X42" s="302"/>
      <c r="Y42" s="303">
        <v>12</v>
      </c>
      <c r="Z42" s="39"/>
      <c r="AA42" s="39">
        <v>1</v>
      </c>
      <c r="AB42" s="39">
        <v>1</v>
      </c>
      <c r="AC42" s="39"/>
      <c r="AD42" s="39">
        <v>1</v>
      </c>
      <c r="AE42" s="39">
        <v>1</v>
      </c>
      <c r="AF42" s="39"/>
      <c r="AG42" s="39"/>
      <c r="AH42" s="39"/>
      <c r="AI42" s="39">
        <v>3</v>
      </c>
      <c r="AJ42" s="39">
        <v>3</v>
      </c>
      <c r="AK42" s="39"/>
      <c r="AL42" s="38"/>
      <c r="AM42" s="304">
        <f t="shared" si="1"/>
        <v>10</v>
      </c>
      <c r="AN42" s="304"/>
      <c r="AO42" s="305">
        <f t="shared" si="2"/>
        <v>40</v>
      </c>
      <c r="AP42" s="306"/>
      <c r="AQ42" s="307"/>
      <c r="AR42" s="307"/>
      <c r="AS42" s="307"/>
      <c r="AT42" s="308">
        <v>1</v>
      </c>
    </row>
    <row r="43" spans="1:46" ht="18.95" customHeight="1">
      <c r="A43" s="2">
        <v>32</v>
      </c>
      <c r="B43" s="3" t="s">
        <v>1280</v>
      </c>
      <c r="C43" s="21" t="s">
        <v>327</v>
      </c>
      <c r="D43" s="22">
        <v>1</v>
      </c>
      <c r="E43" s="22">
        <v>7</v>
      </c>
      <c r="F43" s="22"/>
      <c r="G43" s="23">
        <v>7</v>
      </c>
      <c r="H43" s="22"/>
      <c r="I43" s="22"/>
      <c r="J43" s="22"/>
      <c r="K43" s="24">
        <v>13.2</v>
      </c>
      <c r="L43" s="25"/>
      <c r="M43" s="297">
        <v>13.2</v>
      </c>
      <c r="N43" s="46"/>
      <c r="O43" s="46"/>
      <c r="P43" s="26">
        <v>13</v>
      </c>
      <c r="Q43" s="26"/>
      <c r="R43" s="26"/>
      <c r="S43" s="26"/>
      <c r="T43" s="298">
        <f t="shared" si="0"/>
        <v>13</v>
      </c>
      <c r="U43" s="299"/>
      <c r="V43" s="300"/>
      <c r="W43" s="301"/>
      <c r="X43" s="302"/>
      <c r="Y43" s="303">
        <v>8.6999999999999993</v>
      </c>
      <c r="Z43" s="39"/>
      <c r="AA43" s="39">
        <v>1</v>
      </c>
      <c r="AB43" s="39">
        <v>1</v>
      </c>
      <c r="AC43" s="39"/>
      <c r="AD43" s="39">
        <v>0.1</v>
      </c>
      <c r="AE43" s="39"/>
      <c r="AF43" s="39"/>
      <c r="AG43" s="39"/>
      <c r="AH43" s="39"/>
      <c r="AI43" s="39">
        <v>2.2000000000000002</v>
      </c>
      <c r="AJ43" s="39">
        <v>3</v>
      </c>
      <c r="AK43" s="39"/>
      <c r="AL43" s="38"/>
      <c r="AM43" s="304">
        <f t="shared" si="1"/>
        <v>7.3</v>
      </c>
      <c r="AN43" s="304"/>
      <c r="AO43" s="305">
        <v>29</v>
      </c>
      <c r="AP43" s="306"/>
      <c r="AQ43" s="307"/>
      <c r="AR43" s="307"/>
      <c r="AS43" s="307"/>
      <c r="AT43" s="308">
        <v>0.72</v>
      </c>
    </row>
    <row r="44" spans="1:46" ht="18.95" customHeight="1">
      <c r="A44" s="2">
        <v>33</v>
      </c>
      <c r="B44" s="3" t="s">
        <v>858</v>
      </c>
      <c r="C44" s="21" t="s">
        <v>327</v>
      </c>
      <c r="D44" s="22">
        <v>1</v>
      </c>
      <c r="E44" s="22">
        <v>7</v>
      </c>
      <c r="F44" s="22"/>
      <c r="G44" s="23">
        <v>14</v>
      </c>
      <c r="H44" s="22"/>
      <c r="I44" s="22"/>
      <c r="J44" s="22"/>
      <c r="K44" s="24">
        <v>13.2</v>
      </c>
      <c r="L44" s="25"/>
      <c r="M44" s="297">
        <v>13.2</v>
      </c>
      <c r="N44" s="46"/>
      <c r="O44" s="46"/>
      <c r="P44" s="26">
        <v>18</v>
      </c>
      <c r="Q44" s="26"/>
      <c r="R44" s="26"/>
      <c r="S44" s="26"/>
      <c r="T44" s="298">
        <f t="shared" si="0"/>
        <v>18</v>
      </c>
      <c r="U44" s="299"/>
      <c r="V44" s="300"/>
      <c r="W44" s="301"/>
      <c r="X44" s="302"/>
      <c r="Y44" s="303">
        <v>12</v>
      </c>
      <c r="Z44" s="39">
        <v>4</v>
      </c>
      <c r="AA44" s="39"/>
      <c r="AB44" s="39"/>
      <c r="AC44" s="39"/>
      <c r="AD44" s="39"/>
      <c r="AE44" s="39">
        <v>1</v>
      </c>
      <c r="AF44" s="39"/>
      <c r="AG44" s="39"/>
      <c r="AH44" s="39"/>
      <c r="AI44" s="39">
        <v>3</v>
      </c>
      <c r="AJ44" s="39">
        <v>2</v>
      </c>
      <c r="AK44" s="39"/>
      <c r="AL44" s="38"/>
      <c r="AM44" s="304">
        <f t="shared" si="1"/>
        <v>10</v>
      </c>
      <c r="AN44" s="304"/>
      <c r="AO44" s="305">
        <f t="shared" si="2"/>
        <v>40</v>
      </c>
      <c r="AP44" s="306"/>
      <c r="AQ44" s="307"/>
      <c r="AR44" s="307"/>
      <c r="AS44" s="307"/>
      <c r="AT44" s="308">
        <v>1</v>
      </c>
    </row>
    <row r="45" spans="1:46" ht="18.95" customHeight="1">
      <c r="A45" s="2">
        <v>34</v>
      </c>
      <c r="B45" s="3" t="s">
        <v>798</v>
      </c>
      <c r="C45" s="21" t="s">
        <v>327</v>
      </c>
      <c r="D45" s="22">
        <v>1</v>
      </c>
      <c r="E45" s="22">
        <v>7</v>
      </c>
      <c r="F45" s="22"/>
      <c r="G45" s="23">
        <v>13</v>
      </c>
      <c r="H45" s="22"/>
      <c r="I45" s="22"/>
      <c r="J45" s="22"/>
      <c r="K45" s="24">
        <v>13.2</v>
      </c>
      <c r="L45" s="25"/>
      <c r="M45" s="297">
        <v>13.2</v>
      </c>
      <c r="N45" s="46"/>
      <c r="O45" s="46"/>
      <c r="P45" s="26">
        <v>18</v>
      </c>
      <c r="Q45" s="26"/>
      <c r="R45" s="26"/>
      <c r="S45" s="26"/>
      <c r="T45" s="298">
        <f t="shared" si="0"/>
        <v>18</v>
      </c>
      <c r="U45" s="299"/>
      <c r="V45" s="300"/>
      <c r="W45" s="301"/>
      <c r="X45" s="302"/>
      <c r="Y45" s="303">
        <v>12</v>
      </c>
      <c r="Z45" s="39">
        <v>4</v>
      </c>
      <c r="AA45" s="39">
        <v>1</v>
      </c>
      <c r="AB45" s="39"/>
      <c r="AC45" s="39"/>
      <c r="AD45" s="39"/>
      <c r="AE45" s="39"/>
      <c r="AF45" s="39"/>
      <c r="AG45" s="39"/>
      <c r="AH45" s="39"/>
      <c r="AI45" s="39">
        <v>3</v>
      </c>
      <c r="AJ45" s="39">
        <v>2</v>
      </c>
      <c r="AK45" s="39"/>
      <c r="AL45" s="38"/>
      <c r="AM45" s="304">
        <f t="shared" si="1"/>
        <v>10</v>
      </c>
      <c r="AN45" s="304"/>
      <c r="AO45" s="305">
        <f t="shared" si="2"/>
        <v>40</v>
      </c>
      <c r="AP45" s="306"/>
      <c r="AQ45" s="307"/>
      <c r="AR45" s="307"/>
      <c r="AS45" s="307"/>
      <c r="AT45" s="308">
        <v>1</v>
      </c>
    </row>
    <row r="46" spans="1:46" ht="18.95" customHeight="1">
      <c r="A46" s="2">
        <v>35</v>
      </c>
      <c r="B46" s="3" t="s">
        <v>791</v>
      </c>
      <c r="C46" s="21" t="s">
        <v>1281</v>
      </c>
      <c r="D46" s="22">
        <v>1</v>
      </c>
      <c r="E46" s="22">
        <v>7</v>
      </c>
      <c r="F46" s="22"/>
      <c r="G46" s="23">
        <v>6</v>
      </c>
      <c r="H46" s="22"/>
      <c r="I46" s="22"/>
      <c r="J46" s="22"/>
      <c r="K46" s="24">
        <v>13.2</v>
      </c>
      <c r="L46" s="25"/>
      <c r="M46" s="297">
        <v>13.2</v>
      </c>
      <c r="N46" s="46"/>
      <c r="O46" s="46"/>
      <c r="P46" s="26">
        <v>14</v>
      </c>
      <c r="Q46" s="26">
        <v>6</v>
      </c>
      <c r="R46" s="26"/>
      <c r="S46" s="26"/>
      <c r="T46" s="298">
        <f t="shared" si="0"/>
        <v>20</v>
      </c>
      <c r="U46" s="299"/>
      <c r="V46" s="300"/>
      <c r="W46" s="301"/>
      <c r="X46" s="302"/>
      <c r="Y46" s="303">
        <v>12.3</v>
      </c>
      <c r="Z46" s="39">
        <v>4</v>
      </c>
      <c r="AA46" s="39">
        <v>1</v>
      </c>
      <c r="AB46" s="39"/>
      <c r="AC46" s="39"/>
      <c r="AD46" s="39"/>
      <c r="AE46" s="39"/>
      <c r="AF46" s="39"/>
      <c r="AG46" s="39"/>
      <c r="AH46" s="39"/>
      <c r="AI46" s="39">
        <v>3</v>
      </c>
      <c r="AJ46" s="39"/>
      <c r="AK46" s="39"/>
      <c r="AL46" s="38"/>
      <c r="AM46" s="304">
        <f t="shared" si="1"/>
        <v>8</v>
      </c>
      <c r="AN46" s="304"/>
      <c r="AO46" s="305">
        <f t="shared" si="2"/>
        <v>40</v>
      </c>
      <c r="AP46" s="306"/>
      <c r="AQ46" s="307"/>
      <c r="AR46" s="307"/>
      <c r="AS46" s="307"/>
      <c r="AT46" s="308">
        <v>1</v>
      </c>
    </row>
    <row r="47" spans="1:46" ht="18.95" customHeight="1">
      <c r="A47" s="2">
        <v>36</v>
      </c>
      <c r="B47" s="3" t="s">
        <v>1282</v>
      </c>
      <c r="C47" s="21" t="s">
        <v>328</v>
      </c>
      <c r="D47" s="22">
        <v>1</v>
      </c>
      <c r="E47" s="22">
        <v>7</v>
      </c>
      <c r="F47" s="22"/>
      <c r="G47" s="23">
        <v>6</v>
      </c>
      <c r="H47" s="22"/>
      <c r="I47" s="22"/>
      <c r="J47" s="22"/>
      <c r="K47" s="24">
        <v>13.2</v>
      </c>
      <c r="L47" s="25"/>
      <c r="M47" s="297">
        <v>13.2</v>
      </c>
      <c r="N47" s="46"/>
      <c r="O47" s="46"/>
      <c r="P47" s="26">
        <v>18</v>
      </c>
      <c r="Q47" s="26"/>
      <c r="R47" s="26"/>
      <c r="S47" s="26"/>
      <c r="T47" s="298">
        <f t="shared" si="0"/>
        <v>18</v>
      </c>
      <c r="U47" s="299"/>
      <c r="V47" s="300"/>
      <c r="W47" s="301"/>
      <c r="X47" s="302"/>
      <c r="Y47" s="303">
        <v>12</v>
      </c>
      <c r="Z47" s="39"/>
      <c r="AA47" s="39">
        <v>1</v>
      </c>
      <c r="AB47" s="39">
        <v>1</v>
      </c>
      <c r="AC47" s="39"/>
      <c r="AD47" s="39">
        <v>1</v>
      </c>
      <c r="AE47" s="39">
        <v>1</v>
      </c>
      <c r="AF47" s="39"/>
      <c r="AG47" s="39"/>
      <c r="AH47" s="39"/>
      <c r="AI47" s="39">
        <v>3</v>
      </c>
      <c r="AJ47" s="39">
        <v>3</v>
      </c>
      <c r="AK47" s="39"/>
      <c r="AL47" s="38"/>
      <c r="AM47" s="304">
        <f t="shared" si="1"/>
        <v>10</v>
      </c>
      <c r="AN47" s="304"/>
      <c r="AO47" s="305">
        <f t="shared" si="2"/>
        <v>40</v>
      </c>
      <c r="AP47" s="306"/>
      <c r="AQ47" s="307"/>
      <c r="AR47" s="307"/>
      <c r="AS47" s="307"/>
      <c r="AT47" s="308">
        <v>1</v>
      </c>
    </row>
    <row r="48" spans="1:46" ht="18.95" customHeight="1">
      <c r="A48" s="2">
        <v>37</v>
      </c>
      <c r="B48" s="3" t="s">
        <v>1148</v>
      </c>
      <c r="C48" s="21" t="s">
        <v>1340</v>
      </c>
      <c r="D48" s="22">
        <v>1</v>
      </c>
      <c r="E48" s="22">
        <v>7</v>
      </c>
      <c r="F48" s="22"/>
      <c r="G48" s="23">
        <v>33</v>
      </c>
      <c r="H48" s="22"/>
      <c r="I48" s="22"/>
      <c r="J48" s="22"/>
      <c r="K48" s="24">
        <v>13.2</v>
      </c>
      <c r="L48" s="25"/>
      <c r="M48" s="297">
        <v>13.2</v>
      </c>
      <c r="N48" s="46"/>
      <c r="O48" s="46"/>
      <c r="P48" s="26"/>
      <c r="Q48" s="26">
        <v>20</v>
      </c>
      <c r="R48" s="26"/>
      <c r="S48" s="26"/>
      <c r="T48" s="298">
        <f t="shared" si="0"/>
        <v>20</v>
      </c>
      <c r="U48" s="299"/>
      <c r="V48" s="300"/>
      <c r="W48" s="301"/>
      <c r="X48" s="302"/>
      <c r="Y48" s="303">
        <v>10</v>
      </c>
      <c r="Z48" s="39"/>
      <c r="AA48" s="39">
        <v>1</v>
      </c>
      <c r="AB48" s="39"/>
      <c r="AC48" s="39"/>
      <c r="AD48" s="39">
        <v>1</v>
      </c>
      <c r="AE48" s="39">
        <v>1</v>
      </c>
      <c r="AF48" s="39"/>
      <c r="AG48" s="39"/>
      <c r="AH48" s="39"/>
      <c r="AI48" s="39">
        <v>3</v>
      </c>
      <c r="AJ48" s="39">
        <v>3</v>
      </c>
      <c r="AK48" s="39"/>
      <c r="AL48" s="38">
        <v>1</v>
      </c>
      <c r="AM48" s="304">
        <f t="shared" si="1"/>
        <v>10</v>
      </c>
      <c r="AN48" s="304"/>
      <c r="AO48" s="305">
        <f t="shared" si="2"/>
        <v>40</v>
      </c>
      <c r="AP48" s="306"/>
      <c r="AQ48" s="307"/>
      <c r="AR48" s="307"/>
      <c r="AS48" s="307"/>
      <c r="AT48" s="308">
        <v>1</v>
      </c>
    </row>
    <row r="49" spans="1:46" ht="18.95" customHeight="1">
      <c r="A49" s="2">
        <v>38</v>
      </c>
      <c r="B49" s="3" t="s">
        <v>1244</v>
      </c>
      <c r="C49" s="21" t="s">
        <v>1341</v>
      </c>
      <c r="D49" s="22">
        <v>1</v>
      </c>
      <c r="E49" s="22">
        <v>7</v>
      </c>
      <c r="F49" s="22">
        <v>2</v>
      </c>
      <c r="G49" s="23">
        <v>16</v>
      </c>
      <c r="H49" s="22"/>
      <c r="I49" s="22"/>
      <c r="J49" s="22"/>
      <c r="K49" s="24">
        <v>13.2</v>
      </c>
      <c r="L49" s="25"/>
      <c r="M49" s="297">
        <v>13.2</v>
      </c>
      <c r="N49" s="46"/>
      <c r="O49" s="46"/>
      <c r="P49" s="26"/>
      <c r="Q49" s="26">
        <v>20</v>
      </c>
      <c r="R49" s="26"/>
      <c r="S49" s="26"/>
      <c r="T49" s="298">
        <f t="shared" si="0"/>
        <v>20</v>
      </c>
      <c r="U49" s="299"/>
      <c r="V49" s="300"/>
      <c r="W49" s="301"/>
      <c r="X49" s="302"/>
      <c r="Y49" s="303">
        <v>10</v>
      </c>
      <c r="Z49" s="39"/>
      <c r="AA49" s="39"/>
      <c r="AB49" s="39"/>
      <c r="AC49" s="39"/>
      <c r="AD49" s="39">
        <v>1</v>
      </c>
      <c r="AE49" s="39">
        <v>2</v>
      </c>
      <c r="AF49" s="39"/>
      <c r="AG49" s="39"/>
      <c r="AH49" s="39"/>
      <c r="AI49" s="39">
        <v>3</v>
      </c>
      <c r="AJ49" s="39">
        <v>3</v>
      </c>
      <c r="AK49" s="39"/>
      <c r="AL49" s="38">
        <v>1</v>
      </c>
      <c r="AM49" s="304">
        <f t="shared" si="1"/>
        <v>10</v>
      </c>
      <c r="AN49" s="304"/>
      <c r="AO49" s="305">
        <f t="shared" si="2"/>
        <v>40</v>
      </c>
      <c r="AP49" s="306"/>
      <c r="AQ49" s="307"/>
      <c r="AR49" s="307"/>
      <c r="AS49" s="307"/>
      <c r="AT49" s="308">
        <v>1</v>
      </c>
    </row>
    <row r="50" spans="1:46" ht="18.95" customHeight="1">
      <c r="A50" s="2">
        <v>39</v>
      </c>
      <c r="B50" s="3" t="s">
        <v>1245</v>
      </c>
      <c r="C50" s="21" t="s">
        <v>1342</v>
      </c>
      <c r="D50" s="22">
        <v>1</v>
      </c>
      <c r="E50" s="22">
        <v>7</v>
      </c>
      <c r="F50" s="22"/>
      <c r="G50" s="23">
        <v>12</v>
      </c>
      <c r="H50" s="22"/>
      <c r="I50" s="22"/>
      <c r="J50" s="22"/>
      <c r="K50" s="24">
        <v>13.2</v>
      </c>
      <c r="L50" s="25"/>
      <c r="M50" s="297">
        <v>13.2</v>
      </c>
      <c r="N50" s="46"/>
      <c r="O50" s="46"/>
      <c r="P50" s="26"/>
      <c r="Q50" s="26">
        <v>16</v>
      </c>
      <c r="R50" s="26"/>
      <c r="S50" s="26"/>
      <c r="T50" s="298">
        <f t="shared" si="0"/>
        <v>16</v>
      </c>
      <c r="U50" s="299"/>
      <c r="V50" s="300"/>
      <c r="W50" s="301"/>
      <c r="X50" s="302"/>
      <c r="Y50" s="303">
        <v>8</v>
      </c>
      <c r="Z50" s="39"/>
      <c r="AA50" s="39"/>
      <c r="AB50" s="39"/>
      <c r="AC50" s="39"/>
      <c r="AD50" s="39">
        <v>1</v>
      </c>
      <c r="AE50" s="39">
        <v>1</v>
      </c>
      <c r="AF50" s="39"/>
      <c r="AG50" s="39"/>
      <c r="AH50" s="39"/>
      <c r="AI50" s="39">
        <v>2.4</v>
      </c>
      <c r="AJ50" s="39">
        <v>2.6</v>
      </c>
      <c r="AK50" s="39"/>
      <c r="AL50" s="38">
        <v>1</v>
      </c>
      <c r="AM50" s="304">
        <f t="shared" si="1"/>
        <v>8</v>
      </c>
      <c r="AN50" s="304"/>
      <c r="AO50" s="305">
        <f t="shared" si="2"/>
        <v>32</v>
      </c>
      <c r="AP50" s="306"/>
      <c r="AQ50" s="307"/>
      <c r="AR50" s="307"/>
      <c r="AS50" s="307"/>
      <c r="AT50" s="308">
        <v>0.8</v>
      </c>
    </row>
    <row r="51" spans="1:46" ht="18.95" customHeight="1">
      <c r="A51" s="2">
        <v>40</v>
      </c>
      <c r="B51" s="3" t="s">
        <v>1283</v>
      </c>
      <c r="C51" s="21" t="s">
        <v>1284</v>
      </c>
      <c r="D51" s="22">
        <v>1</v>
      </c>
      <c r="E51" s="22">
        <v>7</v>
      </c>
      <c r="F51" s="22"/>
      <c r="G51" s="23">
        <v>10</v>
      </c>
      <c r="H51" s="22"/>
      <c r="I51" s="22"/>
      <c r="J51" s="22"/>
      <c r="K51" s="24">
        <v>13.2</v>
      </c>
      <c r="L51" s="25"/>
      <c r="M51" s="297">
        <v>13.2</v>
      </c>
      <c r="N51" s="46"/>
      <c r="O51" s="46"/>
      <c r="P51" s="26"/>
      <c r="Q51" s="26">
        <v>14</v>
      </c>
      <c r="R51" s="26"/>
      <c r="S51" s="26"/>
      <c r="T51" s="298">
        <f t="shared" si="0"/>
        <v>14</v>
      </c>
      <c r="U51" s="299"/>
      <c r="V51" s="300"/>
      <c r="W51" s="301"/>
      <c r="X51" s="302"/>
      <c r="Y51" s="303">
        <v>7</v>
      </c>
      <c r="Z51" s="39"/>
      <c r="AA51" s="39"/>
      <c r="AB51" s="39"/>
      <c r="AC51" s="39"/>
      <c r="AD51" s="39">
        <v>2</v>
      </c>
      <c r="AE51" s="39">
        <v>1</v>
      </c>
      <c r="AF51" s="39"/>
      <c r="AG51" s="39"/>
      <c r="AH51" s="39"/>
      <c r="AI51" s="39">
        <v>2.1</v>
      </c>
      <c r="AJ51" s="39">
        <v>2</v>
      </c>
      <c r="AK51" s="39"/>
      <c r="AL51" s="38"/>
      <c r="AM51" s="304">
        <f t="shared" si="1"/>
        <v>7.1</v>
      </c>
      <c r="AN51" s="304"/>
      <c r="AO51" s="305">
        <f t="shared" si="2"/>
        <v>28</v>
      </c>
      <c r="AP51" s="306"/>
      <c r="AQ51" s="307"/>
      <c r="AR51" s="307"/>
      <c r="AS51" s="307"/>
      <c r="AT51" s="308">
        <v>0.7</v>
      </c>
    </row>
    <row r="52" spans="1:46" ht="18.95" customHeight="1">
      <c r="A52" s="2">
        <v>41</v>
      </c>
      <c r="B52" s="3" t="s">
        <v>1285</v>
      </c>
      <c r="C52" s="21" t="s">
        <v>332</v>
      </c>
      <c r="D52" s="22">
        <v>1</v>
      </c>
      <c r="E52" s="22">
        <v>7</v>
      </c>
      <c r="F52" s="22"/>
      <c r="G52" s="23">
        <v>36</v>
      </c>
      <c r="H52" s="22"/>
      <c r="I52" s="22"/>
      <c r="J52" s="22"/>
      <c r="K52" s="24">
        <v>13.2</v>
      </c>
      <c r="L52" s="25"/>
      <c r="M52" s="297">
        <v>13.2</v>
      </c>
      <c r="N52" s="46"/>
      <c r="O52" s="46"/>
      <c r="P52" s="26"/>
      <c r="Q52" s="26">
        <v>20</v>
      </c>
      <c r="R52" s="26"/>
      <c r="S52" s="26"/>
      <c r="T52" s="298">
        <f t="shared" si="0"/>
        <v>20</v>
      </c>
      <c r="U52" s="299"/>
      <c r="V52" s="300"/>
      <c r="W52" s="301"/>
      <c r="X52" s="302"/>
      <c r="Y52" s="303">
        <v>10</v>
      </c>
      <c r="Z52" s="39"/>
      <c r="AA52" s="39"/>
      <c r="AB52" s="39">
        <v>1</v>
      </c>
      <c r="AC52" s="39"/>
      <c r="AD52" s="39">
        <v>2</v>
      </c>
      <c r="AE52" s="39">
        <v>1</v>
      </c>
      <c r="AF52" s="39"/>
      <c r="AG52" s="39"/>
      <c r="AH52" s="39"/>
      <c r="AI52" s="39">
        <v>3</v>
      </c>
      <c r="AJ52" s="39">
        <v>3</v>
      </c>
      <c r="AK52" s="39"/>
      <c r="AL52" s="38"/>
      <c r="AM52" s="304">
        <f t="shared" si="1"/>
        <v>10</v>
      </c>
      <c r="AN52" s="304"/>
      <c r="AO52" s="305">
        <f t="shared" si="2"/>
        <v>40</v>
      </c>
      <c r="AP52" s="306"/>
      <c r="AQ52" s="307"/>
      <c r="AR52" s="307"/>
      <c r="AS52" s="307"/>
      <c r="AT52" s="308">
        <v>1</v>
      </c>
    </row>
    <row r="53" spans="1:46" ht="18.95" customHeight="1">
      <c r="A53" s="2">
        <v>42</v>
      </c>
      <c r="B53" s="3" t="s">
        <v>806</v>
      </c>
      <c r="C53" s="21" t="s">
        <v>332</v>
      </c>
      <c r="D53" s="22">
        <v>1</v>
      </c>
      <c r="E53" s="22">
        <v>7</v>
      </c>
      <c r="F53" s="22"/>
      <c r="G53" s="23">
        <v>3</v>
      </c>
      <c r="H53" s="22"/>
      <c r="I53" s="22"/>
      <c r="J53" s="22"/>
      <c r="K53" s="24">
        <v>13.2</v>
      </c>
      <c r="L53" s="25"/>
      <c r="M53" s="297">
        <v>13.2</v>
      </c>
      <c r="N53" s="46"/>
      <c r="O53" s="46"/>
      <c r="P53" s="26"/>
      <c r="Q53" s="26">
        <v>16</v>
      </c>
      <c r="R53" s="26"/>
      <c r="S53" s="26"/>
      <c r="T53" s="298">
        <f t="shared" si="0"/>
        <v>16</v>
      </c>
      <c r="U53" s="299"/>
      <c r="V53" s="300"/>
      <c r="W53" s="301"/>
      <c r="X53" s="302"/>
      <c r="Y53" s="303">
        <v>8</v>
      </c>
      <c r="Z53" s="39">
        <v>4</v>
      </c>
      <c r="AA53" s="39"/>
      <c r="AB53" s="39"/>
      <c r="AC53" s="39"/>
      <c r="AD53" s="39"/>
      <c r="AE53" s="39">
        <v>1</v>
      </c>
      <c r="AF53" s="39"/>
      <c r="AG53" s="39"/>
      <c r="AH53" s="39"/>
      <c r="AI53" s="39">
        <v>2.4</v>
      </c>
      <c r="AJ53" s="39">
        <v>0.6</v>
      </c>
      <c r="AK53" s="39"/>
      <c r="AL53" s="38"/>
      <c r="AM53" s="304">
        <f t="shared" si="1"/>
        <v>8</v>
      </c>
      <c r="AN53" s="304"/>
      <c r="AO53" s="305">
        <f t="shared" si="2"/>
        <v>32</v>
      </c>
      <c r="AP53" s="306"/>
      <c r="AQ53" s="307"/>
      <c r="AR53" s="307"/>
      <c r="AS53" s="307"/>
      <c r="AT53" s="308">
        <v>0.8</v>
      </c>
    </row>
    <row r="54" spans="1:46" ht="18.95" customHeight="1">
      <c r="A54" s="2">
        <v>43</v>
      </c>
      <c r="B54" s="3" t="s">
        <v>821</v>
      </c>
      <c r="C54" s="21" t="s">
        <v>333</v>
      </c>
      <c r="D54" s="22">
        <v>1</v>
      </c>
      <c r="E54" s="22">
        <v>7</v>
      </c>
      <c r="F54" s="22"/>
      <c r="G54" s="23">
        <v>30</v>
      </c>
      <c r="H54" s="22"/>
      <c r="I54" s="22"/>
      <c r="J54" s="22"/>
      <c r="K54" s="24">
        <v>13.2</v>
      </c>
      <c r="L54" s="25"/>
      <c r="M54" s="297">
        <v>13.2</v>
      </c>
      <c r="N54" s="46"/>
      <c r="O54" s="46"/>
      <c r="P54" s="26"/>
      <c r="Q54" s="26">
        <v>20</v>
      </c>
      <c r="R54" s="26"/>
      <c r="S54" s="26"/>
      <c r="T54" s="298">
        <f t="shared" si="0"/>
        <v>20</v>
      </c>
      <c r="U54" s="299"/>
      <c r="V54" s="300"/>
      <c r="W54" s="301"/>
      <c r="X54" s="302"/>
      <c r="Y54" s="303">
        <v>10</v>
      </c>
      <c r="Z54" s="39">
        <v>4</v>
      </c>
      <c r="AA54" s="39"/>
      <c r="AB54" s="39"/>
      <c r="AC54" s="39"/>
      <c r="AD54" s="39"/>
      <c r="AE54" s="39">
        <v>1</v>
      </c>
      <c r="AF54" s="39"/>
      <c r="AG54" s="39"/>
      <c r="AH54" s="39"/>
      <c r="AI54" s="39">
        <v>3</v>
      </c>
      <c r="AJ54" s="39">
        <v>2</v>
      </c>
      <c r="AK54" s="39"/>
      <c r="AL54" s="38"/>
      <c r="AM54" s="304">
        <f t="shared" si="1"/>
        <v>10</v>
      </c>
      <c r="AN54" s="304"/>
      <c r="AO54" s="305">
        <f t="shared" si="2"/>
        <v>40</v>
      </c>
      <c r="AP54" s="306"/>
      <c r="AQ54" s="307"/>
      <c r="AR54" s="307"/>
      <c r="AS54" s="307"/>
      <c r="AT54" s="308">
        <v>1</v>
      </c>
    </row>
    <row r="55" spans="1:46" ht="18.95" customHeight="1">
      <c r="A55" s="2">
        <v>44</v>
      </c>
      <c r="B55" s="3" t="s">
        <v>840</v>
      </c>
      <c r="C55" s="21" t="s">
        <v>333</v>
      </c>
      <c r="D55" s="22">
        <v>1</v>
      </c>
      <c r="E55" s="22">
        <v>7</v>
      </c>
      <c r="F55" s="22"/>
      <c r="G55" s="23">
        <v>16</v>
      </c>
      <c r="H55" s="22"/>
      <c r="I55" s="22"/>
      <c r="J55" s="22"/>
      <c r="K55" s="24">
        <v>13.2</v>
      </c>
      <c r="L55" s="25"/>
      <c r="M55" s="297">
        <v>13.2</v>
      </c>
      <c r="N55" s="46"/>
      <c r="O55" s="46"/>
      <c r="P55" s="26"/>
      <c r="Q55" s="26">
        <v>14</v>
      </c>
      <c r="R55" s="26"/>
      <c r="S55" s="26"/>
      <c r="T55" s="298">
        <f t="shared" si="0"/>
        <v>14</v>
      </c>
      <c r="U55" s="299"/>
      <c r="V55" s="300"/>
      <c r="W55" s="301"/>
      <c r="X55" s="302"/>
      <c r="Y55" s="303">
        <v>7</v>
      </c>
      <c r="Z55" s="39">
        <v>4</v>
      </c>
      <c r="AA55" s="39">
        <v>1</v>
      </c>
      <c r="AB55" s="39"/>
      <c r="AC55" s="39"/>
      <c r="AD55" s="39"/>
      <c r="AE55" s="39"/>
      <c r="AF55" s="39"/>
      <c r="AG55" s="39"/>
      <c r="AH55" s="39"/>
      <c r="AI55" s="39">
        <v>2.1</v>
      </c>
      <c r="AJ55" s="39"/>
      <c r="AK55" s="39"/>
      <c r="AL55" s="38"/>
      <c r="AM55" s="304">
        <f t="shared" si="1"/>
        <v>7.1</v>
      </c>
      <c r="AN55" s="304"/>
      <c r="AO55" s="305">
        <f t="shared" si="2"/>
        <v>28</v>
      </c>
      <c r="AP55" s="306"/>
      <c r="AQ55" s="307"/>
      <c r="AR55" s="307"/>
      <c r="AS55" s="307"/>
      <c r="AT55" s="308">
        <v>0.7</v>
      </c>
    </row>
    <row r="56" spans="1:46" ht="18.95" customHeight="1">
      <c r="A56" s="2">
        <v>45</v>
      </c>
      <c r="B56" s="3" t="s">
        <v>853</v>
      </c>
      <c r="C56" s="21" t="s">
        <v>1348</v>
      </c>
      <c r="D56" s="22">
        <v>1</v>
      </c>
      <c r="E56" s="22">
        <v>7</v>
      </c>
      <c r="F56" s="22"/>
      <c r="G56" s="23">
        <v>18</v>
      </c>
      <c r="H56" s="22"/>
      <c r="I56" s="22"/>
      <c r="J56" s="22"/>
      <c r="K56" s="24">
        <v>13.2</v>
      </c>
      <c r="L56" s="25"/>
      <c r="M56" s="297">
        <v>13.2</v>
      </c>
      <c r="N56" s="46"/>
      <c r="O56" s="46"/>
      <c r="P56" s="26"/>
      <c r="Q56" s="26">
        <v>20</v>
      </c>
      <c r="R56" s="26"/>
      <c r="S56" s="26"/>
      <c r="T56" s="298">
        <f t="shared" si="0"/>
        <v>20</v>
      </c>
      <c r="U56" s="299"/>
      <c r="V56" s="300"/>
      <c r="W56" s="301"/>
      <c r="X56" s="302"/>
      <c r="Y56" s="303">
        <v>10</v>
      </c>
      <c r="Z56" s="39">
        <v>4</v>
      </c>
      <c r="AA56" s="39">
        <v>1</v>
      </c>
      <c r="AB56" s="39"/>
      <c r="AC56" s="39"/>
      <c r="AD56" s="39"/>
      <c r="AE56" s="39"/>
      <c r="AF56" s="39"/>
      <c r="AG56" s="39">
        <v>2</v>
      </c>
      <c r="AH56" s="39"/>
      <c r="AI56" s="39">
        <v>3</v>
      </c>
      <c r="AJ56" s="39"/>
      <c r="AK56" s="39"/>
      <c r="AL56" s="38"/>
      <c r="AM56" s="304">
        <f t="shared" si="1"/>
        <v>10</v>
      </c>
      <c r="AN56" s="304"/>
      <c r="AO56" s="305">
        <f t="shared" si="2"/>
        <v>40</v>
      </c>
      <c r="AP56" s="306"/>
      <c r="AQ56" s="307"/>
      <c r="AR56" s="307"/>
      <c r="AS56" s="307"/>
      <c r="AT56" s="308">
        <v>1</v>
      </c>
    </row>
    <row r="57" spans="1:46" ht="18.95" customHeight="1">
      <c r="A57" s="2">
        <v>46</v>
      </c>
      <c r="B57" s="3" t="s">
        <v>850</v>
      </c>
      <c r="C57" s="21" t="s">
        <v>1286</v>
      </c>
      <c r="D57" s="22">
        <v>1</v>
      </c>
      <c r="E57" s="22">
        <v>7</v>
      </c>
      <c r="F57" s="22">
        <v>2</v>
      </c>
      <c r="G57" s="23">
        <v>23</v>
      </c>
      <c r="H57" s="22"/>
      <c r="I57" s="22"/>
      <c r="J57" s="22"/>
      <c r="K57" s="24">
        <v>13.2</v>
      </c>
      <c r="L57" s="25"/>
      <c r="M57" s="297">
        <v>13.2</v>
      </c>
      <c r="N57" s="46"/>
      <c r="O57" s="46"/>
      <c r="P57" s="26"/>
      <c r="Q57" s="26">
        <v>20</v>
      </c>
      <c r="R57" s="26"/>
      <c r="S57" s="26"/>
      <c r="T57" s="298">
        <f t="shared" si="0"/>
        <v>20</v>
      </c>
      <c r="U57" s="299"/>
      <c r="V57" s="300"/>
      <c r="W57" s="301"/>
      <c r="X57" s="302"/>
      <c r="Y57" s="303">
        <v>10</v>
      </c>
      <c r="Z57" s="39">
        <v>4</v>
      </c>
      <c r="AA57" s="39">
        <v>1</v>
      </c>
      <c r="AB57" s="39">
        <v>1</v>
      </c>
      <c r="AC57" s="39"/>
      <c r="AD57" s="39"/>
      <c r="AE57" s="39"/>
      <c r="AF57" s="39"/>
      <c r="AG57" s="39"/>
      <c r="AH57" s="39"/>
      <c r="AI57" s="39">
        <v>3</v>
      </c>
      <c r="AJ57" s="39">
        <v>1</v>
      </c>
      <c r="AK57" s="39"/>
      <c r="AL57" s="38"/>
      <c r="AM57" s="304">
        <f t="shared" si="1"/>
        <v>10</v>
      </c>
      <c r="AN57" s="304"/>
      <c r="AO57" s="305">
        <f t="shared" si="2"/>
        <v>40</v>
      </c>
      <c r="AP57" s="306"/>
      <c r="AQ57" s="307"/>
      <c r="AR57" s="307"/>
      <c r="AS57" s="307"/>
      <c r="AT57" s="308">
        <v>1</v>
      </c>
    </row>
    <row r="58" spans="1:46" ht="18.95" customHeight="1">
      <c r="A58" s="2">
        <v>47</v>
      </c>
      <c r="B58" s="3" t="s">
        <v>804</v>
      </c>
      <c r="C58" s="21" t="s">
        <v>335</v>
      </c>
      <c r="D58" s="22">
        <v>1</v>
      </c>
      <c r="E58" s="22">
        <v>7</v>
      </c>
      <c r="F58" s="22"/>
      <c r="G58" s="23">
        <v>37</v>
      </c>
      <c r="H58" s="22"/>
      <c r="I58" s="22"/>
      <c r="J58" s="22"/>
      <c r="K58" s="24">
        <v>13.2</v>
      </c>
      <c r="L58" s="25"/>
      <c r="M58" s="297">
        <v>13.2</v>
      </c>
      <c r="N58" s="46"/>
      <c r="O58" s="46"/>
      <c r="P58" s="26">
        <v>18</v>
      </c>
      <c r="Q58" s="26"/>
      <c r="R58" s="26"/>
      <c r="S58" s="26"/>
      <c r="T58" s="298">
        <f t="shared" si="0"/>
        <v>18</v>
      </c>
      <c r="U58" s="299"/>
      <c r="V58" s="300"/>
      <c r="W58" s="301"/>
      <c r="X58" s="302"/>
      <c r="Y58" s="303">
        <v>12</v>
      </c>
      <c r="Z58" s="39">
        <v>4</v>
      </c>
      <c r="AA58" s="39">
        <v>1</v>
      </c>
      <c r="AB58" s="39">
        <v>1</v>
      </c>
      <c r="AC58" s="39"/>
      <c r="AD58" s="39"/>
      <c r="AE58" s="39"/>
      <c r="AF58" s="39"/>
      <c r="AG58" s="39"/>
      <c r="AH58" s="39"/>
      <c r="AI58" s="39">
        <v>3</v>
      </c>
      <c r="AJ58" s="39">
        <v>1</v>
      </c>
      <c r="AK58" s="39"/>
      <c r="AL58" s="38"/>
      <c r="AM58" s="304">
        <f t="shared" si="1"/>
        <v>10</v>
      </c>
      <c r="AN58" s="304"/>
      <c r="AO58" s="305">
        <f t="shared" si="2"/>
        <v>40</v>
      </c>
      <c r="AP58" s="306"/>
      <c r="AQ58" s="307"/>
      <c r="AR58" s="307"/>
      <c r="AS58" s="307"/>
      <c r="AT58" s="308">
        <v>1</v>
      </c>
    </row>
    <row r="59" spans="1:46" ht="18.95" customHeight="1">
      <c r="A59" s="2">
        <v>48</v>
      </c>
      <c r="B59" s="3" t="s">
        <v>810</v>
      </c>
      <c r="C59" s="21" t="s">
        <v>335</v>
      </c>
      <c r="D59" s="22">
        <v>1</v>
      </c>
      <c r="E59" s="22">
        <v>7</v>
      </c>
      <c r="F59" s="22"/>
      <c r="G59" s="23">
        <v>11</v>
      </c>
      <c r="H59" s="22"/>
      <c r="I59" s="22"/>
      <c r="J59" s="22"/>
      <c r="K59" s="24">
        <v>13.2</v>
      </c>
      <c r="L59" s="25"/>
      <c r="M59" s="297">
        <v>13.2</v>
      </c>
      <c r="N59" s="46"/>
      <c r="O59" s="46"/>
      <c r="P59" s="26">
        <v>18</v>
      </c>
      <c r="Q59" s="26"/>
      <c r="R59" s="26"/>
      <c r="S59" s="26"/>
      <c r="T59" s="298">
        <f t="shared" si="0"/>
        <v>18</v>
      </c>
      <c r="U59" s="299"/>
      <c r="V59" s="300"/>
      <c r="W59" s="301"/>
      <c r="X59" s="302"/>
      <c r="Y59" s="303">
        <v>12</v>
      </c>
      <c r="Z59" s="39">
        <v>4</v>
      </c>
      <c r="AA59" s="39">
        <v>1</v>
      </c>
      <c r="AB59" s="39">
        <v>1</v>
      </c>
      <c r="AC59" s="39"/>
      <c r="AD59" s="39"/>
      <c r="AE59" s="39"/>
      <c r="AF59" s="39"/>
      <c r="AG59" s="39"/>
      <c r="AH59" s="39"/>
      <c r="AI59" s="39">
        <v>3</v>
      </c>
      <c r="AJ59" s="39">
        <v>1</v>
      </c>
      <c r="AK59" s="39"/>
      <c r="AL59" s="38"/>
      <c r="AM59" s="304">
        <f t="shared" si="1"/>
        <v>10</v>
      </c>
      <c r="AN59" s="304"/>
      <c r="AO59" s="305">
        <f t="shared" si="2"/>
        <v>40</v>
      </c>
      <c r="AP59" s="306"/>
      <c r="AQ59" s="307"/>
      <c r="AR59" s="307"/>
      <c r="AS59" s="307"/>
      <c r="AT59" s="308">
        <v>1</v>
      </c>
    </row>
    <row r="60" spans="1:46" ht="18.95" customHeight="1">
      <c r="A60" s="2">
        <v>49</v>
      </c>
      <c r="B60" s="3" t="s">
        <v>846</v>
      </c>
      <c r="C60" s="21" t="s">
        <v>335</v>
      </c>
      <c r="D60" s="22">
        <v>1</v>
      </c>
      <c r="E60" s="22">
        <v>7</v>
      </c>
      <c r="F60" s="22"/>
      <c r="G60" s="23">
        <v>11</v>
      </c>
      <c r="H60" s="22"/>
      <c r="I60" s="22"/>
      <c r="J60" s="22"/>
      <c r="K60" s="24">
        <v>13.2</v>
      </c>
      <c r="L60" s="25"/>
      <c r="M60" s="297">
        <v>13.2</v>
      </c>
      <c r="N60" s="46"/>
      <c r="O60" s="46"/>
      <c r="P60" s="26">
        <v>18</v>
      </c>
      <c r="Q60" s="26"/>
      <c r="R60" s="26"/>
      <c r="S60" s="26"/>
      <c r="T60" s="298">
        <f t="shared" si="0"/>
        <v>18</v>
      </c>
      <c r="U60" s="299"/>
      <c r="V60" s="300"/>
      <c r="W60" s="301"/>
      <c r="X60" s="302"/>
      <c r="Y60" s="303">
        <v>12</v>
      </c>
      <c r="Z60" s="39">
        <v>4</v>
      </c>
      <c r="AA60" s="39">
        <v>1</v>
      </c>
      <c r="AB60" s="39">
        <v>1</v>
      </c>
      <c r="AC60" s="39"/>
      <c r="AD60" s="39"/>
      <c r="AE60" s="39"/>
      <c r="AF60" s="39"/>
      <c r="AG60" s="39"/>
      <c r="AH60" s="39"/>
      <c r="AI60" s="39">
        <v>3</v>
      </c>
      <c r="AJ60" s="39">
        <v>1</v>
      </c>
      <c r="AK60" s="39"/>
      <c r="AL60" s="38"/>
      <c r="AM60" s="304">
        <f t="shared" si="1"/>
        <v>10</v>
      </c>
      <c r="AN60" s="304"/>
      <c r="AO60" s="305">
        <f t="shared" si="2"/>
        <v>40</v>
      </c>
      <c r="AP60" s="306"/>
      <c r="AQ60" s="307"/>
      <c r="AR60" s="307"/>
      <c r="AS60" s="307"/>
      <c r="AT60" s="308">
        <v>1</v>
      </c>
    </row>
    <row r="61" spans="1:46" ht="18.95" customHeight="1">
      <c r="A61" s="2">
        <v>50</v>
      </c>
      <c r="B61" s="957" t="s">
        <v>1146</v>
      </c>
      <c r="C61" s="21" t="s">
        <v>335</v>
      </c>
      <c r="D61" s="22">
        <v>1</v>
      </c>
      <c r="E61" s="22">
        <v>7</v>
      </c>
      <c r="F61" s="22"/>
      <c r="G61" s="23">
        <v>11</v>
      </c>
      <c r="H61" s="22"/>
      <c r="I61" s="22"/>
      <c r="J61" s="22"/>
      <c r="K61" s="24">
        <v>13.2</v>
      </c>
      <c r="L61" s="24"/>
      <c r="M61" s="297">
        <v>13.2</v>
      </c>
      <c r="N61" s="46"/>
      <c r="O61" s="46"/>
      <c r="P61" s="26">
        <v>18</v>
      </c>
      <c r="Q61" s="26"/>
      <c r="R61" s="26"/>
      <c r="S61" s="26"/>
      <c r="T61" s="298">
        <f t="shared" si="0"/>
        <v>18</v>
      </c>
      <c r="U61" s="299"/>
      <c r="V61" s="300"/>
      <c r="W61" s="301"/>
      <c r="X61" s="302"/>
      <c r="Y61" s="303">
        <v>12</v>
      </c>
      <c r="Z61" s="39">
        <v>4</v>
      </c>
      <c r="AA61" s="39">
        <v>1</v>
      </c>
      <c r="AB61" s="39">
        <v>1</v>
      </c>
      <c r="AC61" s="39"/>
      <c r="AD61" s="39"/>
      <c r="AE61" s="39"/>
      <c r="AF61" s="39"/>
      <c r="AG61" s="39"/>
      <c r="AH61" s="39"/>
      <c r="AI61" s="39">
        <v>3</v>
      </c>
      <c r="AJ61" s="39">
        <v>1</v>
      </c>
      <c r="AK61" s="39"/>
      <c r="AL61" s="38"/>
      <c r="AM61" s="304">
        <f t="shared" si="1"/>
        <v>10</v>
      </c>
      <c r="AN61" s="304"/>
      <c r="AO61" s="305">
        <f t="shared" si="2"/>
        <v>40</v>
      </c>
      <c r="AP61" s="306"/>
      <c r="AQ61" s="307"/>
      <c r="AR61" s="307"/>
      <c r="AS61" s="307"/>
      <c r="AT61" s="308">
        <v>1</v>
      </c>
    </row>
    <row r="62" spans="1:46" ht="18.95" customHeight="1">
      <c r="A62" s="2">
        <v>51</v>
      </c>
      <c r="B62" s="3" t="s">
        <v>829</v>
      </c>
      <c r="C62" s="21" t="s">
        <v>1326</v>
      </c>
      <c r="D62" s="22">
        <v>1</v>
      </c>
      <c r="E62" s="22">
        <v>7</v>
      </c>
      <c r="F62" s="22"/>
      <c r="G62" s="23">
        <v>6</v>
      </c>
      <c r="H62" s="22"/>
      <c r="I62" s="22"/>
      <c r="J62" s="22"/>
      <c r="K62" s="24">
        <v>13.2</v>
      </c>
      <c r="L62" s="24"/>
      <c r="M62" s="297">
        <v>13.2</v>
      </c>
      <c r="N62" s="46"/>
      <c r="O62" s="46"/>
      <c r="P62" s="26">
        <v>7</v>
      </c>
      <c r="Q62" s="26">
        <v>14</v>
      </c>
      <c r="R62" s="26"/>
      <c r="S62" s="26"/>
      <c r="T62" s="298">
        <f t="shared" si="0"/>
        <v>21</v>
      </c>
      <c r="U62" s="299"/>
      <c r="V62" s="300"/>
      <c r="W62" s="301"/>
      <c r="X62" s="302"/>
      <c r="Y62" s="303">
        <v>11.7</v>
      </c>
      <c r="Z62" s="39">
        <v>4</v>
      </c>
      <c r="AA62" s="39">
        <v>0.5</v>
      </c>
      <c r="AB62" s="39"/>
      <c r="AC62" s="39"/>
      <c r="AD62" s="39"/>
      <c r="AE62" s="39"/>
      <c r="AF62" s="39"/>
      <c r="AG62" s="39"/>
      <c r="AH62" s="39"/>
      <c r="AI62" s="39">
        <v>3</v>
      </c>
      <c r="AJ62" s="39"/>
      <c r="AK62" s="39"/>
      <c r="AL62" s="38"/>
      <c r="AM62" s="304">
        <f t="shared" si="1"/>
        <v>7.5</v>
      </c>
      <c r="AN62" s="304"/>
      <c r="AO62" s="305">
        <f t="shared" si="2"/>
        <v>40</v>
      </c>
      <c r="AP62" s="306"/>
      <c r="AQ62" s="307"/>
      <c r="AR62" s="307"/>
      <c r="AS62" s="307"/>
      <c r="AT62" s="308">
        <v>1</v>
      </c>
    </row>
    <row r="63" spans="1:46" ht="18.95" customHeight="1">
      <c r="A63" s="2">
        <v>52</v>
      </c>
      <c r="B63" s="3" t="s">
        <v>1287</v>
      </c>
      <c r="C63" s="21" t="s">
        <v>334</v>
      </c>
      <c r="D63" s="22">
        <v>1</v>
      </c>
      <c r="E63" s="22">
        <v>7</v>
      </c>
      <c r="F63" s="22"/>
      <c r="G63" s="23">
        <v>10</v>
      </c>
      <c r="H63" s="22"/>
      <c r="I63" s="22"/>
      <c r="J63" s="22"/>
      <c r="K63" s="24">
        <v>13.2</v>
      </c>
      <c r="L63" s="24"/>
      <c r="M63" s="297">
        <v>13.2</v>
      </c>
      <c r="N63" s="46"/>
      <c r="O63" s="46"/>
      <c r="P63" s="26"/>
      <c r="Q63" s="26">
        <v>12</v>
      </c>
      <c r="R63" s="26"/>
      <c r="S63" s="26"/>
      <c r="T63" s="298">
        <f t="shared" si="0"/>
        <v>12</v>
      </c>
      <c r="U63" s="299"/>
      <c r="V63" s="300"/>
      <c r="W63" s="301"/>
      <c r="X63" s="302"/>
      <c r="Y63" s="303">
        <v>6</v>
      </c>
      <c r="Z63" s="39"/>
      <c r="AA63" s="39">
        <v>1</v>
      </c>
      <c r="AB63" s="39">
        <v>1</v>
      </c>
      <c r="AC63" s="39"/>
      <c r="AD63" s="39"/>
      <c r="AE63" s="39"/>
      <c r="AF63" s="39"/>
      <c r="AG63" s="39"/>
      <c r="AH63" s="39">
        <v>1</v>
      </c>
      <c r="AI63" s="39">
        <v>1.8</v>
      </c>
      <c r="AJ63" s="39">
        <v>1</v>
      </c>
      <c r="AK63" s="39"/>
      <c r="AL63" s="38"/>
      <c r="AM63" s="304">
        <f t="shared" si="1"/>
        <v>5.8</v>
      </c>
      <c r="AN63" s="304"/>
      <c r="AO63" s="305">
        <f t="shared" si="2"/>
        <v>24</v>
      </c>
      <c r="AP63" s="306"/>
      <c r="AQ63" s="307"/>
      <c r="AR63" s="307"/>
      <c r="AS63" s="307"/>
      <c r="AT63" s="308">
        <v>0.6</v>
      </c>
    </row>
    <row r="64" spans="1:46" ht="18.95" customHeight="1">
      <c r="A64" s="2">
        <v>53</v>
      </c>
      <c r="B64" s="3" t="s">
        <v>844</v>
      </c>
      <c r="C64" s="21" t="s">
        <v>334</v>
      </c>
      <c r="D64" s="22">
        <v>1</v>
      </c>
      <c r="E64" s="22">
        <v>7</v>
      </c>
      <c r="F64" s="22"/>
      <c r="G64" s="23">
        <v>22</v>
      </c>
      <c r="H64" s="22"/>
      <c r="I64" s="22"/>
      <c r="J64" s="22"/>
      <c r="K64" s="24">
        <v>13.2</v>
      </c>
      <c r="L64" s="24"/>
      <c r="M64" s="297">
        <v>13.2</v>
      </c>
      <c r="N64" s="46"/>
      <c r="O64" s="46"/>
      <c r="P64" s="26"/>
      <c r="Q64" s="26">
        <v>21</v>
      </c>
      <c r="R64" s="26"/>
      <c r="S64" s="26"/>
      <c r="T64" s="298">
        <f t="shared" si="0"/>
        <v>21</v>
      </c>
      <c r="U64" s="299"/>
      <c r="V64" s="300"/>
      <c r="W64" s="301"/>
      <c r="X64" s="302"/>
      <c r="Y64" s="303">
        <v>10.5</v>
      </c>
      <c r="Z64" s="39">
        <v>4</v>
      </c>
      <c r="AA64" s="39">
        <v>1</v>
      </c>
      <c r="AB64" s="39"/>
      <c r="AC64" s="39"/>
      <c r="AD64" s="39"/>
      <c r="AE64" s="39"/>
      <c r="AF64" s="39"/>
      <c r="AG64" s="39"/>
      <c r="AH64" s="39"/>
      <c r="AI64" s="39">
        <v>3</v>
      </c>
      <c r="AJ64" s="39"/>
      <c r="AK64" s="39"/>
      <c r="AL64" s="38"/>
      <c r="AM64" s="304">
        <f t="shared" si="1"/>
        <v>8</v>
      </c>
      <c r="AN64" s="304"/>
      <c r="AO64" s="305">
        <f t="shared" si="2"/>
        <v>40</v>
      </c>
      <c r="AP64" s="306"/>
      <c r="AQ64" s="307"/>
      <c r="AR64" s="307"/>
      <c r="AS64" s="307"/>
      <c r="AT64" s="308">
        <v>1</v>
      </c>
    </row>
    <row r="65" spans="1:46" ht="18.95" customHeight="1">
      <c r="A65" s="2">
        <v>54</v>
      </c>
      <c r="B65" s="3" t="s">
        <v>825</v>
      </c>
      <c r="C65" s="21" t="s">
        <v>1345</v>
      </c>
      <c r="D65" s="22">
        <v>1</v>
      </c>
      <c r="E65" s="22">
        <v>7</v>
      </c>
      <c r="F65" s="22"/>
      <c r="G65" s="23">
        <v>18</v>
      </c>
      <c r="H65" s="22"/>
      <c r="I65" s="22"/>
      <c r="J65" s="22"/>
      <c r="K65" s="24">
        <v>13.2</v>
      </c>
      <c r="L65" s="24"/>
      <c r="M65" s="297">
        <v>13.2</v>
      </c>
      <c r="N65" s="46"/>
      <c r="O65" s="46"/>
      <c r="P65" s="26"/>
      <c r="Q65" s="26">
        <v>21</v>
      </c>
      <c r="R65" s="26"/>
      <c r="S65" s="26"/>
      <c r="T65" s="298">
        <f t="shared" si="0"/>
        <v>21</v>
      </c>
      <c r="U65" s="299"/>
      <c r="V65" s="300"/>
      <c r="W65" s="301"/>
      <c r="X65" s="302"/>
      <c r="Y65" s="303">
        <v>10.5</v>
      </c>
      <c r="Z65" s="39">
        <v>4</v>
      </c>
      <c r="AA65" s="39">
        <v>1</v>
      </c>
      <c r="AB65" s="39"/>
      <c r="AC65" s="39"/>
      <c r="AD65" s="39"/>
      <c r="AE65" s="39"/>
      <c r="AF65" s="39"/>
      <c r="AG65" s="39"/>
      <c r="AH65" s="39"/>
      <c r="AI65" s="39">
        <v>3</v>
      </c>
      <c r="AJ65" s="39"/>
      <c r="AK65" s="39"/>
      <c r="AL65" s="38"/>
      <c r="AM65" s="304">
        <f t="shared" si="1"/>
        <v>8</v>
      </c>
      <c r="AN65" s="304"/>
      <c r="AO65" s="305">
        <f t="shared" si="2"/>
        <v>40</v>
      </c>
      <c r="AP65" s="306"/>
      <c r="AQ65" s="307"/>
      <c r="AR65" s="307"/>
      <c r="AS65" s="307"/>
      <c r="AT65" s="308">
        <v>1</v>
      </c>
    </row>
    <row r="66" spans="1:46" ht="18.95" customHeight="1">
      <c r="A66" s="2">
        <v>55</v>
      </c>
      <c r="B66" s="3" t="s">
        <v>833</v>
      </c>
      <c r="C66" s="21" t="s">
        <v>1346</v>
      </c>
      <c r="D66" s="22">
        <v>1</v>
      </c>
      <c r="E66" s="22">
        <v>7</v>
      </c>
      <c r="F66" s="22"/>
      <c r="G66" s="23">
        <v>20</v>
      </c>
      <c r="H66" s="22"/>
      <c r="I66" s="22"/>
      <c r="J66" s="22"/>
      <c r="K66" s="24">
        <v>13.2</v>
      </c>
      <c r="L66" s="24"/>
      <c r="M66" s="297">
        <v>13.2</v>
      </c>
      <c r="N66" s="46"/>
      <c r="O66" s="46"/>
      <c r="P66" s="26"/>
      <c r="Q66" s="26">
        <v>20</v>
      </c>
      <c r="R66" s="26"/>
      <c r="S66" s="26"/>
      <c r="T66" s="298">
        <f t="shared" si="0"/>
        <v>20</v>
      </c>
      <c r="U66" s="299"/>
      <c r="V66" s="300"/>
      <c r="W66" s="301"/>
      <c r="X66" s="302"/>
      <c r="Y66" s="303">
        <v>10</v>
      </c>
      <c r="Z66" s="39">
        <v>4</v>
      </c>
      <c r="AA66" s="39">
        <v>1</v>
      </c>
      <c r="AB66" s="39">
        <v>1</v>
      </c>
      <c r="AC66" s="39"/>
      <c r="AD66" s="39"/>
      <c r="AE66" s="39"/>
      <c r="AF66" s="39"/>
      <c r="AG66" s="39"/>
      <c r="AH66" s="39"/>
      <c r="AI66" s="39">
        <v>3</v>
      </c>
      <c r="AJ66" s="39">
        <v>1</v>
      </c>
      <c r="AK66" s="39"/>
      <c r="AL66" s="38"/>
      <c r="AM66" s="304">
        <f t="shared" si="1"/>
        <v>10</v>
      </c>
      <c r="AN66" s="304"/>
      <c r="AO66" s="305">
        <f t="shared" si="2"/>
        <v>40</v>
      </c>
      <c r="AP66" s="306"/>
      <c r="AQ66" s="307"/>
      <c r="AR66" s="307"/>
      <c r="AS66" s="307"/>
      <c r="AT66" s="308">
        <v>1</v>
      </c>
    </row>
    <row r="67" spans="1:46" ht="18.95" customHeight="1">
      <c r="A67" s="2">
        <v>56</v>
      </c>
      <c r="B67" s="3" t="s">
        <v>1288</v>
      </c>
      <c r="C67" s="21" t="s">
        <v>1289</v>
      </c>
      <c r="D67" s="22">
        <v>1</v>
      </c>
      <c r="E67" s="22">
        <v>7</v>
      </c>
      <c r="F67" s="22"/>
      <c r="G67" s="23">
        <v>39</v>
      </c>
      <c r="H67" s="22"/>
      <c r="I67" s="22"/>
      <c r="J67" s="22"/>
      <c r="K67" s="24">
        <v>13.2</v>
      </c>
      <c r="L67" s="24"/>
      <c r="M67" s="297">
        <v>13.2</v>
      </c>
      <c r="N67" s="46"/>
      <c r="O67" s="46"/>
      <c r="P67" s="26"/>
      <c r="Q67" s="26">
        <v>20</v>
      </c>
      <c r="R67" s="26"/>
      <c r="S67" s="26"/>
      <c r="T67" s="298">
        <f t="shared" si="0"/>
        <v>20</v>
      </c>
      <c r="U67" s="299"/>
      <c r="V67" s="300"/>
      <c r="W67" s="301"/>
      <c r="X67" s="302"/>
      <c r="Y67" s="303">
        <v>10</v>
      </c>
      <c r="Z67" s="39"/>
      <c r="AA67" s="39"/>
      <c r="AB67" s="39">
        <v>1</v>
      </c>
      <c r="AC67" s="39"/>
      <c r="AD67" s="39">
        <v>2</v>
      </c>
      <c r="AE67" s="39">
        <v>1</v>
      </c>
      <c r="AF67" s="39"/>
      <c r="AG67" s="39"/>
      <c r="AH67" s="39"/>
      <c r="AI67" s="39">
        <v>3</v>
      </c>
      <c r="AJ67" s="39">
        <v>3</v>
      </c>
      <c r="AK67" s="39"/>
      <c r="AL67" s="38"/>
      <c r="AM67" s="304">
        <f t="shared" si="1"/>
        <v>10</v>
      </c>
      <c r="AN67" s="304"/>
      <c r="AO67" s="305">
        <f t="shared" si="2"/>
        <v>40</v>
      </c>
      <c r="AP67" s="306"/>
      <c r="AQ67" s="307"/>
      <c r="AR67" s="307"/>
      <c r="AS67" s="307"/>
      <c r="AT67" s="308">
        <v>1</v>
      </c>
    </row>
    <row r="68" spans="1:46" ht="18.95" customHeight="1">
      <c r="A68" s="2">
        <v>57</v>
      </c>
      <c r="B68" s="3" t="s">
        <v>1151</v>
      </c>
      <c r="C68" s="21" t="s">
        <v>1290</v>
      </c>
      <c r="D68" s="22">
        <v>1</v>
      </c>
      <c r="E68" s="22">
        <v>7</v>
      </c>
      <c r="F68" s="22"/>
      <c r="G68" s="23">
        <v>19</v>
      </c>
      <c r="H68" s="22"/>
      <c r="I68" s="22"/>
      <c r="J68" s="22"/>
      <c r="K68" s="24">
        <v>13.2</v>
      </c>
      <c r="L68" s="24"/>
      <c r="M68" s="297">
        <v>13.2</v>
      </c>
      <c r="N68" s="46"/>
      <c r="O68" s="46"/>
      <c r="P68" s="26"/>
      <c r="Q68" s="26">
        <v>20</v>
      </c>
      <c r="R68" s="26"/>
      <c r="S68" s="26"/>
      <c r="T68" s="298">
        <f t="shared" si="0"/>
        <v>20</v>
      </c>
      <c r="U68" s="299"/>
      <c r="V68" s="300"/>
      <c r="W68" s="301"/>
      <c r="X68" s="302"/>
      <c r="Y68" s="303">
        <v>10</v>
      </c>
      <c r="Z68" s="39"/>
      <c r="AA68" s="39"/>
      <c r="AB68" s="39">
        <v>1</v>
      </c>
      <c r="AC68" s="39"/>
      <c r="AD68" s="39">
        <v>2</v>
      </c>
      <c r="AE68" s="39">
        <v>1</v>
      </c>
      <c r="AF68" s="39"/>
      <c r="AG68" s="39"/>
      <c r="AH68" s="39"/>
      <c r="AI68" s="39">
        <v>3</v>
      </c>
      <c r="AJ68" s="39">
        <v>3</v>
      </c>
      <c r="AK68" s="39"/>
      <c r="AL68" s="38"/>
      <c r="AM68" s="304">
        <f t="shared" si="1"/>
        <v>10</v>
      </c>
      <c r="AN68" s="304"/>
      <c r="AO68" s="305">
        <f t="shared" si="2"/>
        <v>40</v>
      </c>
      <c r="AP68" s="306"/>
      <c r="AQ68" s="307"/>
      <c r="AR68" s="307"/>
      <c r="AS68" s="307"/>
      <c r="AT68" s="308">
        <v>1</v>
      </c>
    </row>
    <row r="69" spans="1:46" ht="18.95" customHeight="1">
      <c r="A69" s="2">
        <v>58</v>
      </c>
      <c r="B69" s="3" t="s">
        <v>1291</v>
      </c>
      <c r="C69" s="21" t="s">
        <v>1343</v>
      </c>
      <c r="D69" s="22">
        <v>1</v>
      </c>
      <c r="E69" s="22">
        <v>7</v>
      </c>
      <c r="F69" s="22"/>
      <c r="G69" s="23">
        <v>19</v>
      </c>
      <c r="H69" s="22"/>
      <c r="I69" s="22"/>
      <c r="J69" s="22"/>
      <c r="K69" s="24">
        <v>13.2</v>
      </c>
      <c r="L69" s="25"/>
      <c r="M69" s="297">
        <v>13.2</v>
      </c>
      <c r="N69" s="46"/>
      <c r="O69" s="46"/>
      <c r="P69" s="26"/>
      <c r="Q69" s="26">
        <v>20</v>
      </c>
      <c r="R69" s="26"/>
      <c r="S69" s="26"/>
      <c r="T69" s="298">
        <f t="shared" si="0"/>
        <v>20</v>
      </c>
      <c r="U69" s="299"/>
      <c r="V69" s="300"/>
      <c r="W69" s="301"/>
      <c r="X69" s="302"/>
      <c r="Y69" s="303">
        <v>10</v>
      </c>
      <c r="Z69" s="39"/>
      <c r="AA69" s="39">
        <v>1</v>
      </c>
      <c r="AB69" s="39"/>
      <c r="AC69" s="39"/>
      <c r="AD69" s="39">
        <v>2</v>
      </c>
      <c r="AE69" s="39"/>
      <c r="AF69" s="39"/>
      <c r="AG69" s="39"/>
      <c r="AH69" s="39">
        <v>1</v>
      </c>
      <c r="AI69" s="39">
        <v>3</v>
      </c>
      <c r="AJ69" s="39">
        <v>3</v>
      </c>
      <c r="AK69" s="39"/>
      <c r="AL69" s="38"/>
      <c r="AM69" s="304">
        <f t="shared" si="1"/>
        <v>10</v>
      </c>
      <c r="AN69" s="304"/>
      <c r="AO69" s="305">
        <f t="shared" si="2"/>
        <v>40</v>
      </c>
      <c r="AP69" s="306"/>
      <c r="AQ69" s="307"/>
      <c r="AR69" s="307"/>
      <c r="AS69" s="307"/>
      <c r="AT69" s="308">
        <v>1</v>
      </c>
    </row>
    <row r="70" spans="1:46" ht="18.95" customHeight="1">
      <c r="A70" s="2">
        <v>59</v>
      </c>
      <c r="B70" s="3" t="s">
        <v>793</v>
      </c>
      <c r="C70" s="21" t="s">
        <v>1344</v>
      </c>
      <c r="D70" s="22">
        <v>1</v>
      </c>
      <c r="E70" s="22">
        <v>7</v>
      </c>
      <c r="F70" s="22"/>
      <c r="G70" s="23">
        <v>15</v>
      </c>
      <c r="H70" s="22"/>
      <c r="I70" s="22"/>
      <c r="J70" s="22"/>
      <c r="K70" s="24">
        <v>13.2</v>
      </c>
      <c r="L70" s="25"/>
      <c r="M70" s="297">
        <v>13.2</v>
      </c>
      <c r="N70" s="46"/>
      <c r="O70" s="46"/>
      <c r="P70" s="26"/>
      <c r="Q70" s="26">
        <v>20</v>
      </c>
      <c r="R70" s="26"/>
      <c r="S70" s="26"/>
      <c r="T70" s="298">
        <f t="shared" si="0"/>
        <v>20</v>
      </c>
      <c r="U70" s="299"/>
      <c r="V70" s="300"/>
      <c r="W70" s="301"/>
      <c r="X70" s="302"/>
      <c r="Y70" s="303">
        <v>10</v>
      </c>
      <c r="Z70" s="39">
        <v>4</v>
      </c>
      <c r="AA70" s="39"/>
      <c r="AB70" s="39"/>
      <c r="AC70" s="39"/>
      <c r="AD70" s="39"/>
      <c r="AE70" s="39">
        <v>1</v>
      </c>
      <c r="AF70" s="39"/>
      <c r="AG70" s="39"/>
      <c r="AH70" s="39"/>
      <c r="AI70" s="39">
        <v>3</v>
      </c>
      <c r="AJ70" s="39">
        <v>2</v>
      </c>
      <c r="AK70" s="39"/>
      <c r="AL70" s="38"/>
      <c r="AM70" s="304">
        <f t="shared" si="1"/>
        <v>10</v>
      </c>
      <c r="AN70" s="304"/>
      <c r="AO70" s="305">
        <f t="shared" si="2"/>
        <v>40</v>
      </c>
      <c r="AP70" s="306"/>
      <c r="AQ70" s="307"/>
      <c r="AR70" s="307"/>
      <c r="AS70" s="307"/>
      <c r="AT70" s="308">
        <v>1</v>
      </c>
    </row>
    <row r="71" spans="1:46" ht="18.95" customHeight="1">
      <c r="A71" s="2">
        <v>60</v>
      </c>
      <c r="B71" s="3" t="s">
        <v>1293</v>
      </c>
      <c r="C71" s="21" t="s">
        <v>1292</v>
      </c>
      <c r="D71" s="22">
        <v>1</v>
      </c>
      <c r="E71" s="22">
        <v>7</v>
      </c>
      <c r="F71" s="22"/>
      <c r="G71" s="23">
        <v>13</v>
      </c>
      <c r="H71" s="22"/>
      <c r="I71" s="22"/>
      <c r="J71" s="22"/>
      <c r="K71" s="24">
        <v>13.2</v>
      </c>
      <c r="L71" s="25"/>
      <c r="M71" s="297">
        <v>13.2</v>
      </c>
      <c r="N71" s="46"/>
      <c r="O71" s="46"/>
      <c r="P71" s="26"/>
      <c r="Q71" s="26">
        <v>20</v>
      </c>
      <c r="R71" s="26"/>
      <c r="S71" s="26"/>
      <c r="T71" s="298">
        <f t="shared" si="0"/>
        <v>20</v>
      </c>
      <c r="U71" s="299"/>
      <c r="V71" s="300"/>
      <c r="W71" s="301"/>
      <c r="X71" s="302"/>
      <c r="Y71" s="303">
        <v>10</v>
      </c>
      <c r="Z71" s="39"/>
      <c r="AA71" s="39"/>
      <c r="AB71" s="39">
        <v>1</v>
      </c>
      <c r="AC71" s="39"/>
      <c r="AD71" s="39">
        <v>1</v>
      </c>
      <c r="AE71" s="39"/>
      <c r="AF71" s="39"/>
      <c r="AG71" s="39"/>
      <c r="AH71" s="39">
        <v>1</v>
      </c>
      <c r="AI71" s="39">
        <v>3</v>
      </c>
      <c r="AJ71" s="39">
        <v>3</v>
      </c>
      <c r="AK71" s="39"/>
      <c r="AL71" s="38">
        <v>1</v>
      </c>
      <c r="AM71" s="304">
        <f t="shared" si="1"/>
        <v>10</v>
      </c>
      <c r="AN71" s="304"/>
      <c r="AO71" s="305">
        <f t="shared" si="2"/>
        <v>40</v>
      </c>
      <c r="AP71" s="306"/>
      <c r="AQ71" s="307"/>
      <c r="AR71" s="307"/>
      <c r="AS71" s="307"/>
      <c r="AT71" s="308">
        <v>1</v>
      </c>
    </row>
    <row r="72" spans="1:46" ht="18.95" customHeight="1">
      <c r="A72" s="2">
        <v>61</v>
      </c>
      <c r="B72" s="3" t="s">
        <v>1294</v>
      </c>
      <c r="C72" s="21" t="s">
        <v>1339</v>
      </c>
      <c r="D72" s="22">
        <v>1</v>
      </c>
      <c r="E72" s="22">
        <v>7</v>
      </c>
      <c r="F72" s="22"/>
      <c r="G72" s="23">
        <v>20</v>
      </c>
      <c r="H72" s="22"/>
      <c r="I72" s="22"/>
      <c r="J72" s="22"/>
      <c r="K72" s="24">
        <v>13.2</v>
      </c>
      <c r="L72" s="25"/>
      <c r="M72" s="297">
        <v>13.2</v>
      </c>
      <c r="N72" s="46"/>
      <c r="O72" s="46"/>
      <c r="P72" s="26"/>
      <c r="Q72" s="26">
        <v>12</v>
      </c>
      <c r="R72" s="26"/>
      <c r="S72" s="26"/>
      <c r="T72" s="298">
        <f t="shared" si="0"/>
        <v>12</v>
      </c>
      <c r="U72" s="299"/>
      <c r="V72" s="300"/>
      <c r="W72" s="301"/>
      <c r="X72" s="302"/>
      <c r="Y72" s="303">
        <v>6</v>
      </c>
      <c r="Z72" s="39"/>
      <c r="AA72" s="39"/>
      <c r="AB72" s="39"/>
      <c r="AC72" s="39"/>
      <c r="AD72" s="39">
        <v>1</v>
      </c>
      <c r="AE72" s="39">
        <v>1</v>
      </c>
      <c r="AF72" s="39"/>
      <c r="AG72" s="39"/>
      <c r="AH72" s="39"/>
      <c r="AI72" s="39">
        <v>1.8</v>
      </c>
      <c r="AJ72" s="39">
        <v>2</v>
      </c>
      <c r="AK72" s="39"/>
      <c r="AL72" s="38"/>
      <c r="AM72" s="304">
        <f t="shared" si="1"/>
        <v>5.8</v>
      </c>
      <c r="AN72" s="304"/>
      <c r="AO72" s="305">
        <f t="shared" si="2"/>
        <v>24</v>
      </c>
      <c r="AP72" s="306"/>
      <c r="AQ72" s="307"/>
      <c r="AR72" s="307"/>
      <c r="AS72" s="307"/>
      <c r="AT72" s="308">
        <v>0.6</v>
      </c>
    </row>
    <row r="73" spans="1:46" ht="18.95" customHeight="1">
      <c r="A73" s="2">
        <v>62</v>
      </c>
      <c r="B73" s="3" t="s">
        <v>1295</v>
      </c>
      <c r="C73" s="21" t="s">
        <v>331</v>
      </c>
      <c r="D73" s="22">
        <v>1</v>
      </c>
      <c r="E73" s="22">
        <v>7</v>
      </c>
      <c r="F73" s="22"/>
      <c r="G73" s="23">
        <v>39</v>
      </c>
      <c r="H73" s="22"/>
      <c r="I73" s="22"/>
      <c r="J73" s="22"/>
      <c r="K73" s="24">
        <v>13.2</v>
      </c>
      <c r="L73" s="25"/>
      <c r="M73" s="297">
        <v>13.2</v>
      </c>
      <c r="N73" s="46"/>
      <c r="O73" s="46"/>
      <c r="P73" s="26"/>
      <c r="Q73" s="26">
        <v>9</v>
      </c>
      <c r="R73" s="26"/>
      <c r="S73" s="26"/>
      <c r="T73" s="298">
        <f t="shared" si="0"/>
        <v>9</v>
      </c>
      <c r="U73" s="299"/>
      <c r="V73" s="300"/>
      <c r="W73" s="301"/>
      <c r="X73" s="302"/>
      <c r="Y73" s="303">
        <v>4.5</v>
      </c>
      <c r="Z73" s="39"/>
      <c r="AA73" s="39"/>
      <c r="AB73" s="39"/>
      <c r="AC73" s="39"/>
      <c r="AD73" s="39"/>
      <c r="AE73" s="39">
        <v>1</v>
      </c>
      <c r="AF73" s="39"/>
      <c r="AG73" s="39"/>
      <c r="AH73" s="39"/>
      <c r="AI73" s="39">
        <v>1.4</v>
      </c>
      <c r="AJ73" s="39">
        <v>2</v>
      </c>
      <c r="AK73" s="39"/>
      <c r="AL73" s="38"/>
      <c r="AM73" s="304">
        <f t="shared" si="1"/>
        <v>4.4000000000000004</v>
      </c>
      <c r="AN73" s="304"/>
      <c r="AO73" s="305">
        <f t="shared" si="2"/>
        <v>18</v>
      </c>
      <c r="AP73" s="306"/>
      <c r="AQ73" s="307"/>
      <c r="AR73" s="307"/>
      <c r="AS73" s="307"/>
      <c r="AT73" s="308">
        <v>0.45</v>
      </c>
    </row>
    <row r="74" spans="1:46" ht="18.95" customHeight="1">
      <c r="A74" s="2">
        <v>63</v>
      </c>
      <c r="B74" s="3" t="s">
        <v>1153</v>
      </c>
      <c r="C74" s="21" t="s">
        <v>338</v>
      </c>
      <c r="D74" s="22">
        <v>1</v>
      </c>
      <c r="E74" s="22">
        <v>7</v>
      </c>
      <c r="F74" s="22"/>
      <c r="G74" s="23">
        <v>22</v>
      </c>
      <c r="H74" s="22"/>
      <c r="I74" s="22"/>
      <c r="J74" s="22"/>
      <c r="K74" s="24">
        <v>13.2</v>
      </c>
      <c r="L74" s="25"/>
      <c r="M74" s="297">
        <v>13.2</v>
      </c>
      <c r="N74" s="46"/>
      <c r="O74" s="46"/>
      <c r="P74" s="26"/>
      <c r="Q74" s="26">
        <v>20</v>
      </c>
      <c r="R74" s="26"/>
      <c r="S74" s="26"/>
      <c r="T74" s="298">
        <f t="shared" si="0"/>
        <v>20</v>
      </c>
      <c r="U74" s="299"/>
      <c r="V74" s="300"/>
      <c r="W74" s="301"/>
      <c r="X74" s="302"/>
      <c r="Y74" s="303">
        <v>10</v>
      </c>
      <c r="Z74" s="39">
        <v>4</v>
      </c>
      <c r="AA74" s="39"/>
      <c r="AB74" s="39"/>
      <c r="AC74" s="39"/>
      <c r="AD74" s="39"/>
      <c r="AE74" s="39">
        <v>1</v>
      </c>
      <c r="AF74" s="39"/>
      <c r="AG74" s="39"/>
      <c r="AH74" s="39"/>
      <c r="AI74" s="39">
        <v>3</v>
      </c>
      <c r="AJ74" s="39">
        <v>2</v>
      </c>
      <c r="AK74" s="39"/>
      <c r="AL74" s="38"/>
      <c r="AM74" s="304">
        <f t="shared" si="1"/>
        <v>10</v>
      </c>
      <c r="AN74" s="304"/>
      <c r="AO74" s="305">
        <f t="shared" si="2"/>
        <v>40</v>
      </c>
      <c r="AP74" s="306"/>
      <c r="AQ74" s="307"/>
      <c r="AR74" s="307"/>
      <c r="AS74" s="307"/>
      <c r="AT74" s="308">
        <v>1</v>
      </c>
    </row>
    <row r="75" spans="1:46" ht="18.95" customHeight="1">
      <c r="A75" s="2">
        <v>64</v>
      </c>
      <c r="B75" s="3" t="s">
        <v>800</v>
      </c>
      <c r="C75" s="21" t="s">
        <v>338</v>
      </c>
      <c r="D75" s="22">
        <v>1</v>
      </c>
      <c r="E75" s="22">
        <v>7</v>
      </c>
      <c r="F75" s="22"/>
      <c r="G75" s="23">
        <v>21</v>
      </c>
      <c r="H75" s="22"/>
      <c r="I75" s="22"/>
      <c r="J75" s="22"/>
      <c r="K75" s="24">
        <v>13.2</v>
      </c>
      <c r="L75" s="25"/>
      <c r="M75" s="297">
        <v>13.2</v>
      </c>
      <c r="N75" s="46"/>
      <c r="O75" s="46"/>
      <c r="P75" s="26"/>
      <c r="Q75" s="26">
        <v>20</v>
      </c>
      <c r="R75" s="26"/>
      <c r="S75" s="26"/>
      <c r="T75" s="298">
        <f t="shared" si="0"/>
        <v>20</v>
      </c>
      <c r="U75" s="299"/>
      <c r="V75" s="300"/>
      <c r="W75" s="301"/>
      <c r="X75" s="302"/>
      <c r="Y75" s="303">
        <v>10</v>
      </c>
      <c r="Z75" s="39">
        <v>4</v>
      </c>
      <c r="AA75" s="39"/>
      <c r="AB75" s="39"/>
      <c r="AC75" s="39"/>
      <c r="AD75" s="39"/>
      <c r="AE75" s="39">
        <v>1</v>
      </c>
      <c r="AF75" s="39"/>
      <c r="AG75" s="39"/>
      <c r="AH75" s="39"/>
      <c r="AI75" s="39">
        <v>3</v>
      </c>
      <c r="AJ75" s="39">
        <v>2</v>
      </c>
      <c r="AK75" s="39"/>
      <c r="AL75" s="38"/>
      <c r="AM75" s="304">
        <f t="shared" si="1"/>
        <v>10</v>
      </c>
      <c r="AN75" s="304"/>
      <c r="AO75" s="305">
        <f t="shared" si="2"/>
        <v>40</v>
      </c>
      <c r="AP75" s="306"/>
      <c r="AQ75" s="307"/>
      <c r="AR75" s="307"/>
      <c r="AS75" s="307"/>
      <c r="AT75" s="308">
        <v>1</v>
      </c>
    </row>
    <row r="76" spans="1:46" ht="18.95" customHeight="1">
      <c r="A76" s="2">
        <v>65</v>
      </c>
      <c r="B76" s="3" t="s">
        <v>812</v>
      </c>
      <c r="C76" s="21" t="s">
        <v>338</v>
      </c>
      <c r="D76" s="22">
        <v>1</v>
      </c>
      <c r="E76" s="22">
        <v>7</v>
      </c>
      <c r="F76" s="22"/>
      <c r="G76" s="23">
        <v>21</v>
      </c>
      <c r="H76" s="22"/>
      <c r="I76" s="22"/>
      <c r="J76" s="22"/>
      <c r="K76" s="24">
        <v>13.2</v>
      </c>
      <c r="L76" s="25"/>
      <c r="M76" s="297">
        <v>13.2</v>
      </c>
      <c r="N76" s="46"/>
      <c r="O76" s="46"/>
      <c r="P76" s="26"/>
      <c r="Q76" s="26">
        <v>20</v>
      </c>
      <c r="R76" s="26"/>
      <c r="S76" s="26"/>
      <c r="T76" s="298">
        <f t="shared" ref="T76:T118" si="3">SUM(P76+Q76+R76+S76)</f>
        <v>20</v>
      </c>
      <c r="U76" s="299"/>
      <c r="V76" s="300"/>
      <c r="W76" s="301"/>
      <c r="X76" s="302"/>
      <c r="Y76" s="303">
        <v>10</v>
      </c>
      <c r="Z76" s="39">
        <v>4</v>
      </c>
      <c r="AA76" s="39"/>
      <c r="AB76" s="39"/>
      <c r="AC76" s="39"/>
      <c r="AD76" s="39"/>
      <c r="AE76" s="39">
        <v>1</v>
      </c>
      <c r="AF76" s="39"/>
      <c r="AG76" s="39"/>
      <c r="AH76" s="39"/>
      <c r="AI76" s="39">
        <v>3</v>
      </c>
      <c r="AJ76" s="39">
        <v>2</v>
      </c>
      <c r="AK76" s="39"/>
      <c r="AL76" s="38"/>
      <c r="AM76" s="304">
        <f t="shared" ref="AM76:AM118" si="4">SUM(Z76+AA76+AB76+AC76+AD76+AE76+AF76+AG76+AH76+AI76+AJ76+AK76+AL76)</f>
        <v>10</v>
      </c>
      <c r="AN76" s="304"/>
      <c r="AO76" s="305">
        <f t="shared" si="2"/>
        <v>40</v>
      </c>
      <c r="AP76" s="306"/>
      <c r="AQ76" s="307"/>
      <c r="AR76" s="307"/>
      <c r="AS76" s="307"/>
      <c r="AT76" s="308">
        <v>1</v>
      </c>
    </row>
    <row r="77" spans="1:46" ht="18.95" customHeight="1">
      <c r="A77" s="2">
        <v>66</v>
      </c>
      <c r="B77" s="3" t="s">
        <v>1189</v>
      </c>
      <c r="C77" s="21" t="s">
        <v>338</v>
      </c>
      <c r="D77" s="22">
        <v>1</v>
      </c>
      <c r="E77" s="22">
        <v>7</v>
      </c>
      <c r="F77" s="22">
        <v>3</v>
      </c>
      <c r="G77" s="23">
        <v>18</v>
      </c>
      <c r="H77" s="22"/>
      <c r="I77" s="22"/>
      <c r="J77" s="22"/>
      <c r="K77" s="24">
        <v>13.2</v>
      </c>
      <c r="L77" s="25"/>
      <c r="M77" s="297">
        <v>13.2</v>
      </c>
      <c r="N77" s="46"/>
      <c r="O77" s="46"/>
      <c r="P77" s="26"/>
      <c r="Q77" s="26">
        <v>14</v>
      </c>
      <c r="R77" s="26"/>
      <c r="S77" s="26"/>
      <c r="T77" s="298">
        <f t="shared" si="3"/>
        <v>14</v>
      </c>
      <c r="U77" s="299"/>
      <c r="V77" s="300"/>
      <c r="W77" s="301"/>
      <c r="X77" s="302"/>
      <c r="Y77" s="303">
        <v>7</v>
      </c>
      <c r="Z77" s="39"/>
      <c r="AA77" s="39"/>
      <c r="AB77" s="39"/>
      <c r="AC77" s="39"/>
      <c r="AD77" s="39">
        <v>1</v>
      </c>
      <c r="AE77" s="39">
        <v>2</v>
      </c>
      <c r="AF77" s="39"/>
      <c r="AG77" s="39"/>
      <c r="AH77" s="39"/>
      <c r="AI77" s="39">
        <v>2.1</v>
      </c>
      <c r="AJ77" s="39">
        <v>2</v>
      </c>
      <c r="AK77" s="39"/>
      <c r="AL77" s="38"/>
      <c r="AM77" s="304">
        <f t="shared" si="4"/>
        <v>7.1</v>
      </c>
      <c r="AN77" s="304"/>
      <c r="AO77" s="305">
        <f t="shared" si="2"/>
        <v>28</v>
      </c>
      <c r="AP77" s="306"/>
      <c r="AQ77" s="307"/>
      <c r="AR77" s="307"/>
      <c r="AS77" s="307"/>
      <c r="AT77" s="308">
        <v>0.7</v>
      </c>
    </row>
    <row r="78" spans="1:46" ht="18.95" customHeight="1">
      <c r="A78" s="2">
        <v>67</v>
      </c>
      <c r="B78" s="3" t="s">
        <v>1296</v>
      </c>
      <c r="C78" s="21" t="s">
        <v>1327</v>
      </c>
      <c r="D78" s="22">
        <v>1</v>
      </c>
      <c r="E78" s="22">
        <v>7</v>
      </c>
      <c r="F78" s="22"/>
      <c r="G78" s="23">
        <v>35</v>
      </c>
      <c r="H78" s="22"/>
      <c r="I78" s="22"/>
      <c r="J78" s="22"/>
      <c r="K78" s="24">
        <v>13.2</v>
      </c>
      <c r="L78" s="25"/>
      <c r="M78" s="297">
        <v>13.2</v>
      </c>
      <c r="N78" s="46"/>
      <c r="O78" s="46"/>
      <c r="P78" s="26"/>
      <c r="Q78" s="26">
        <v>22</v>
      </c>
      <c r="R78" s="26"/>
      <c r="S78" s="26"/>
      <c r="T78" s="298">
        <f t="shared" si="3"/>
        <v>22</v>
      </c>
      <c r="U78" s="299"/>
      <c r="V78" s="300"/>
      <c r="W78" s="301"/>
      <c r="X78" s="302"/>
      <c r="Y78" s="303">
        <v>11</v>
      </c>
      <c r="Z78" s="39"/>
      <c r="AA78" s="39">
        <v>1</v>
      </c>
      <c r="AB78" s="39"/>
      <c r="AC78" s="39"/>
      <c r="AD78" s="39"/>
      <c r="AE78" s="39"/>
      <c r="AF78" s="39"/>
      <c r="AG78" s="39"/>
      <c r="AH78" s="39"/>
      <c r="AI78" s="39">
        <v>3</v>
      </c>
      <c r="AJ78" s="39">
        <v>2</v>
      </c>
      <c r="AK78" s="39"/>
      <c r="AL78" s="38">
        <v>0.5</v>
      </c>
      <c r="AM78" s="304">
        <f t="shared" si="4"/>
        <v>6.5</v>
      </c>
      <c r="AN78" s="304"/>
      <c r="AO78" s="305">
        <f t="shared" si="2"/>
        <v>40</v>
      </c>
      <c r="AP78" s="306"/>
      <c r="AQ78" s="307"/>
      <c r="AR78" s="307"/>
      <c r="AS78" s="307"/>
      <c r="AT78" s="308">
        <v>1</v>
      </c>
    </row>
    <row r="79" spans="1:46" ht="18.95" customHeight="1">
      <c r="A79" s="2">
        <v>68</v>
      </c>
      <c r="B79" s="3" t="s">
        <v>1297</v>
      </c>
      <c r="C79" s="21" t="s">
        <v>1328</v>
      </c>
      <c r="D79" s="22">
        <v>1</v>
      </c>
      <c r="E79" s="22">
        <v>7</v>
      </c>
      <c r="F79" s="22"/>
      <c r="G79" s="23">
        <v>22</v>
      </c>
      <c r="H79" s="22"/>
      <c r="I79" s="22"/>
      <c r="J79" s="22"/>
      <c r="K79" s="24">
        <v>13.2</v>
      </c>
      <c r="L79" s="25"/>
      <c r="M79" s="297">
        <v>13.2</v>
      </c>
      <c r="N79" s="46"/>
      <c r="O79" s="46"/>
      <c r="P79" s="26"/>
      <c r="Q79" s="26">
        <v>14</v>
      </c>
      <c r="R79" s="26">
        <v>8</v>
      </c>
      <c r="S79" s="26"/>
      <c r="T79" s="298">
        <f t="shared" si="3"/>
        <v>22</v>
      </c>
      <c r="U79" s="299"/>
      <c r="V79" s="300"/>
      <c r="W79" s="301"/>
      <c r="X79" s="302"/>
      <c r="Y79" s="303">
        <v>9.9</v>
      </c>
      <c r="Z79" s="39"/>
      <c r="AA79" s="39"/>
      <c r="AB79" s="39"/>
      <c r="AC79" s="39"/>
      <c r="AD79" s="39"/>
      <c r="AE79" s="39"/>
      <c r="AF79" s="39"/>
      <c r="AG79" s="39"/>
      <c r="AH79" s="39"/>
      <c r="AI79" s="39">
        <v>3</v>
      </c>
      <c r="AJ79" s="39">
        <v>3</v>
      </c>
      <c r="AK79" s="39"/>
      <c r="AL79" s="38">
        <v>2</v>
      </c>
      <c r="AM79" s="304">
        <f t="shared" si="4"/>
        <v>8</v>
      </c>
      <c r="AN79" s="304"/>
      <c r="AO79" s="305">
        <f t="shared" si="2"/>
        <v>40</v>
      </c>
      <c r="AP79" s="306"/>
      <c r="AQ79" s="307"/>
      <c r="AR79" s="307"/>
      <c r="AS79" s="307"/>
      <c r="AT79" s="308">
        <v>1</v>
      </c>
    </row>
    <row r="80" spans="1:46" ht="18.95" customHeight="1">
      <c r="A80" s="2">
        <v>69</v>
      </c>
      <c r="B80" s="3" t="s">
        <v>816</v>
      </c>
      <c r="C80" s="21" t="s">
        <v>1329</v>
      </c>
      <c r="D80" s="22">
        <v>1</v>
      </c>
      <c r="E80" s="22">
        <v>7</v>
      </c>
      <c r="F80" s="22"/>
      <c r="G80" s="23">
        <v>27</v>
      </c>
      <c r="H80" s="22"/>
      <c r="I80" s="22"/>
      <c r="J80" s="22"/>
      <c r="K80" s="24">
        <v>13.2</v>
      </c>
      <c r="L80" s="25"/>
      <c r="M80" s="297">
        <v>13.2</v>
      </c>
      <c r="N80" s="46"/>
      <c r="O80" s="46"/>
      <c r="P80" s="26"/>
      <c r="Q80" s="26">
        <v>20</v>
      </c>
      <c r="R80" s="26"/>
      <c r="S80" s="26"/>
      <c r="T80" s="298">
        <f t="shared" si="3"/>
        <v>20</v>
      </c>
      <c r="U80" s="299"/>
      <c r="V80" s="300"/>
      <c r="W80" s="301"/>
      <c r="X80" s="302"/>
      <c r="Y80" s="303">
        <v>10</v>
      </c>
      <c r="Z80" s="39">
        <v>4</v>
      </c>
      <c r="AA80" s="39"/>
      <c r="AB80" s="39"/>
      <c r="AC80" s="39"/>
      <c r="AD80" s="39">
        <v>1</v>
      </c>
      <c r="AE80" s="39"/>
      <c r="AF80" s="39"/>
      <c r="AG80" s="39"/>
      <c r="AH80" s="39"/>
      <c r="AI80" s="39">
        <v>3</v>
      </c>
      <c r="AJ80" s="39">
        <v>2</v>
      </c>
      <c r="AK80" s="39"/>
      <c r="AL80" s="38"/>
      <c r="AM80" s="304">
        <f t="shared" si="4"/>
        <v>10</v>
      </c>
      <c r="AN80" s="304"/>
      <c r="AO80" s="305">
        <f t="shared" si="2"/>
        <v>40</v>
      </c>
      <c r="AP80" s="306"/>
      <c r="AQ80" s="307"/>
      <c r="AR80" s="307"/>
      <c r="AS80" s="307"/>
      <c r="AT80" s="308">
        <v>1</v>
      </c>
    </row>
    <row r="81" spans="1:46" ht="18.95" customHeight="1">
      <c r="A81" s="2">
        <v>70</v>
      </c>
      <c r="B81" s="3" t="s">
        <v>835</v>
      </c>
      <c r="C81" s="21" t="s">
        <v>1330</v>
      </c>
      <c r="D81" s="22">
        <v>1</v>
      </c>
      <c r="E81" s="22">
        <v>7</v>
      </c>
      <c r="F81" s="22"/>
      <c r="G81" s="23">
        <v>17</v>
      </c>
      <c r="H81" s="22"/>
      <c r="I81" s="22"/>
      <c r="J81" s="22"/>
      <c r="K81" s="24">
        <v>13.2</v>
      </c>
      <c r="L81" s="25"/>
      <c r="M81" s="297">
        <v>13.2</v>
      </c>
      <c r="N81" s="46"/>
      <c r="O81" s="46"/>
      <c r="P81" s="26"/>
      <c r="Q81" s="26">
        <v>20</v>
      </c>
      <c r="R81" s="26"/>
      <c r="S81" s="26"/>
      <c r="T81" s="298">
        <f t="shared" si="3"/>
        <v>20</v>
      </c>
      <c r="U81" s="299"/>
      <c r="V81" s="300"/>
      <c r="W81" s="301"/>
      <c r="X81" s="302"/>
      <c r="Y81" s="303">
        <v>10</v>
      </c>
      <c r="Z81" s="39">
        <v>4</v>
      </c>
      <c r="AA81" s="39">
        <v>1</v>
      </c>
      <c r="AB81" s="39"/>
      <c r="AC81" s="39"/>
      <c r="AD81" s="39"/>
      <c r="AE81" s="39"/>
      <c r="AF81" s="39"/>
      <c r="AG81" s="39"/>
      <c r="AH81" s="39"/>
      <c r="AI81" s="39">
        <v>3</v>
      </c>
      <c r="AJ81" s="39"/>
      <c r="AK81" s="39"/>
      <c r="AL81" s="38">
        <v>2</v>
      </c>
      <c r="AM81" s="304">
        <f t="shared" si="4"/>
        <v>10</v>
      </c>
      <c r="AN81" s="304"/>
      <c r="AO81" s="305">
        <f t="shared" si="2"/>
        <v>40</v>
      </c>
      <c r="AP81" s="306"/>
      <c r="AQ81" s="307"/>
      <c r="AR81" s="307"/>
      <c r="AS81" s="307"/>
      <c r="AT81" s="308">
        <v>1</v>
      </c>
    </row>
    <row r="82" spans="1:46" ht="18.95" customHeight="1">
      <c r="A82" s="2">
        <v>71</v>
      </c>
      <c r="B82" s="3" t="s">
        <v>842</v>
      </c>
      <c r="C82" s="21" t="s">
        <v>1331</v>
      </c>
      <c r="D82" s="22">
        <v>1</v>
      </c>
      <c r="E82" s="22">
        <v>7</v>
      </c>
      <c r="F82" s="22"/>
      <c r="G82" s="23">
        <v>19</v>
      </c>
      <c r="H82" s="22"/>
      <c r="I82" s="22"/>
      <c r="J82" s="22"/>
      <c r="K82" s="24">
        <v>13.2</v>
      </c>
      <c r="L82" s="25"/>
      <c r="M82" s="297">
        <v>13.2</v>
      </c>
      <c r="N82" s="46"/>
      <c r="O82" s="46"/>
      <c r="P82" s="26"/>
      <c r="Q82" s="26">
        <v>11</v>
      </c>
      <c r="R82" s="26">
        <v>12</v>
      </c>
      <c r="S82" s="26"/>
      <c r="T82" s="298">
        <f t="shared" si="3"/>
        <v>23</v>
      </c>
      <c r="U82" s="299"/>
      <c r="V82" s="300"/>
      <c r="W82" s="301"/>
      <c r="X82" s="302"/>
      <c r="Y82" s="303">
        <v>9.9</v>
      </c>
      <c r="Z82" s="39">
        <v>4</v>
      </c>
      <c r="AA82" s="39"/>
      <c r="AB82" s="39"/>
      <c r="AC82" s="39"/>
      <c r="AD82" s="39"/>
      <c r="AE82" s="39"/>
      <c r="AF82" s="39"/>
      <c r="AG82" s="39"/>
      <c r="AH82" s="39"/>
      <c r="AI82" s="39">
        <v>3</v>
      </c>
      <c r="AJ82" s="39"/>
      <c r="AK82" s="39"/>
      <c r="AL82" s="38"/>
      <c r="AM82" s="304">
        <f t="shared" si="4"/>
        <v>7</v>
      </c>
      <c r="AN82" s="304"/>
      <c r="AO82" s="305">
        <f t="shared" si="2"/>
        <v>40</v>
      </c>
      <c r="AP82" s="306"/>
      <c r="AQ82" s="307"/>
      <c r="AR82" s="307"/>
      <c r="AS82" s="307"/>
      <c r="AT82" s="308">
        <v>1</v>
      </c>
    </row>
    <row r="83" spans="1:46" ht="18.95" customHeight="1">
      <c r="A83" s="2">
        <v>72</v>
      </c>
      <c r="B83" s="3" t="s">
        <v>855</v>
      </c>
      <c r="C83" s="21" t="s">
        <v>1332</v>
      </c>
      <c r="D83" s="22">
        <v>1</v>
      </c>
      <c r="E83" s="22">
        <v>7</v>
      </c>
      <c r="F83" s="22"/>
      <c r="G83" s="23">
        <v>16</v>
      </c>
      <c r="H83" s="22"/>
      <c r="I83" s="22"/>
      <c r="J83" s="22">
        <v>1</v>
      </c>
      <c r="K83" s="24">
        <v>13.2</v>
      </c>
      <c r="L83" s="25"/>
      <c r="M83" s="297">
        <v>13.2</v>
      </c>
      <c r="N83" s="46"/>
      <c r="O83" s="46"/>
      <c r="P83" s="26"/>
      <c r="Q83" s="26">
        <v>18</v>
      </c>
      <c r="R83" s="26">
        <v>4</v>
      </c>
      <c r="S83" s="26"/>
      <c r="T83" s="298">
        <f t="shared" si="3"/>
        <v>22</v>
      </c>
      <c r="U83" s="299"/>
      <c r="V83" s="300"/>
      <c r="W83" s="301"/>
      <c r="X83" s="302"/>
      <c r="Y83" s="303">
        <v>10.5</v>
      </c>
      <c r="Z83" s="39">
        <v>4</v>
      </c>
      <c r="AA83" s="39">
        <v>0.5</v>
      </c>
      <c r="AB83" s="39"/>
      <c r="AC83" s="39"/>
      <c r="AD83" s="39"/>
      <c r="AE83" s="39"/>
      <c r="AF83" s="39"/>
      <c r="AG83" s="39"/>
      <c r="AH83" s="39"/>
      <c r="AI83" s="39">
        <v>3</v>
      </c>
      <c r="AJ83" s="39"/>
      <c r="AK83" s="39"/>
      <c r="AL83" s="38"/>
      <c r="AM83" s="304">
        <f t="shared" si="4"/>
        <v>7.5</v>
      </c>
      <c r="AN83" s="304"/>
      <c r="AO83" s="305">
        <f t="shared" si="2"/>
        <v>40</v>
      </c>
      <c r="AP83" s="306"/>
      <c r="AQ83" s="307"/>
      <c r="AR83" s="307"/>
      <c r="AS83" s="307"/>
      <c r="AT83" s="308">
        <v>1</v>
      </c>
    </row>
    <row r="84" spans="1:46" ht="18.95" customHeight="1">
      <c r="A84" s="2">
        <v>73</v>
      </c>
      <c r="B84" s="3" t="s">
        <v>802</v>
      </c>
      <c r="C84" s="21" t="s">
        <v>1333</v>
      </c>
      <c r="D84" s="22">
        <v>1</v>
      </c>
      <c r="E84" s="22">
        <v>7</v>
      </c>
      <c r="F84" s="22"/>
      <c r="G84" s="23">
        <v>11</v>
      </c>
      <c r="H84" s="22"/>
      <c r="I84" s="22"/>
      <c r="J84" s="22"/>
      <c r="K84" s="24">
        <v>13.2</v>
      </c>
      <c r="L84" s="25"/>
      <c r="M84" s="297">
        <v>13.2</v>
      </c>
      <c r="N84" s="46"/>
      <c r="O84" s="46"/>
      <c r="P84" s="26"/>
      <c r="Q84" s="26">
        <v>21</v>
      </c>
      <c r="R84" s="26"/>
      <c r="S84" s="26"/>
      <c r="T84" s="298">
        <f t="shared" si="3"/>
        <v>21</v>
      </c>
      <c r="U84" s="299"/>
      <c r="V84" s="300"/>
      <c r="W84" s="301"/>
      <c r="X84" s="302"/>
      <c r="Y84" s="303">
        <v>10.5</v>
      </c>
      <c r="Z84" s="39">
        <v>4</v>
      </c>
      <c r="AA84" s="39">
        <v>1</v>
      </c>
      <c r="AB84" s="39"/>
      <c r="AC84" s="39"/>
      <c r="AD84" s="39"/>
      <c r="AE84" s="39"/>
      <c r="AF84" s="39"/>
      <c r="AG84" s="39"/>
      <c r="AH84" s="39"/>
      <c r="AI84" s="39">
        <v>3</v>
      </c>
      <c r="AJ84" s="39"/>
      <c r="AK84" s="39"/>
      <c r="AL84" s="38"/>
      <c r="AM84" s="304">
        <f t="shared" si="4"/>
        <v>8</v>
      </c>
      <c r="AN84" s="304"/>
      <c r="AO84" s="305">
        <f t="shared" si="2"/>
        <v>40</v>
      </c>
      <c r="AP84" s="306"/>
      <c r="AQ84" s="307"/>
      <c r="AR84" s="307"/>
      <c r="AS84" s="307"/>
      <c r="AT84" s="308">
        <v>1</v>
      </c>
    </row>
    <row r="85" spans="1:46" ht="18.95" customHeight="1">
      <c r="A85" s="2">
        <v>74</v>
      </c>
      <c r="B85" s="3" t="s">
        <v>818</v>
      </c>
      <c r="C85" s="21" t="s">
        <v>1334</v>
      </c>
      <c r="D85" s="22">
        <v>1</v>
      </c>
      <c r="E85" s="22">
        <v>7</v>
      </c>
      <c r="F85" s="22"/>
      <c r="G85" s="23">
        <v>9</v>
      </c>
      <c r="H85" s="22"/>
      <c r="I85" s="22"/>
      <c r="J85" s="22"/>
      <c r="K85" s="24">
        <v>13.2</v>
      </c>
      <c r="L85" s="25"/>
      <c r="M85" s="297">
        <v>13.2</v>
      </c>
      <c r="N85" s="46"/>
      <c r="O85" s="46"/>
      <c r="P85" s="26"/>
      <c r="Q85" s="26">
        <v>6</v>
      </c>
      <c r="R85" s="26">
        <v>16</v>
      </c>
      <c r="S85" s="26"/>
      <c r="T85" s="298">
        <f t="shared" si="3"/>
        <v>22</v>
      </c>
      <c r="U85" s="299"/>
      <c r="V85" s="300"/>
      <c r="W85" s="301"/>
      <c r="X85" s="302"/>
      <c r="Y85" s="303">
        <v>8.8000000000000007</v>
      </c>
      <c r="Z85" s="39">
        <v>4</v>
      </c>
      <c r="AA85" s="39"/>
      <c r="AB85" s="39"/>
      <c r="AC85" s="39"/>
      <c r="AD85" s="39"/>
      <c r="AE85" s="39"/>
      <c r="AF85" s="39"/>
      <c r="AG85" s="39"/>
      <c r="AH85" s="39"/>
      <c r="AI85" s="39">
        <v>3</v>
      </c>
      <c r="AJ85" s="39">
        <v>1</v>
      </c>
      <c r="AK85" s="39"/>
      <c r="AL85" s="38">
        <v>1</v>
      </c>
      <c r="AM85" s="304">
        <f t="shared" si="4"/>
        <v>9</v>
      </c>
      <c r="AN85" s="304"/>
      <c r="AO85" s="305">
        <f t="shared" si="2"/>
        <v>40</v>
      </c>
      <c r="AP85" s="306"/>
      <c r="AQ85" s="307"/>
      <c r="AR85" s="307"/>
      <c r="AS85" s="307"/>
      <c r="AT85" s="308">
        <v>1</v>
      </c>
    </row>
    <row r="86" spans="1:46" ht="18.95" customHeight="1">
      <c r="A86" s="2">
        <v>75</v>
      </c>
      <c r="B86" s="3" t="s">
        <v>838</v>
      </c>
      <c r="C86" s="21" t="s">
        <v>1349</v>
      </c>
      <c r="D86" s="22">
        <v>1</v>
      </c>
      <c r="E86" s="22">
        <v>7</v>
      </c>
      <c r="F86" s="22"/>
      <c r="G86" s="23">
        <v>2</v>
      </c>
      <c r="H86" s="22"/>
      <c r="I86" s="22"/>
      <c r="J86" s="22"/>
      <c r="K86" s="24">
        <v>13.2</v>
      </c>
      <c r="L86" s="25"/>
      <c r="M86" s="297">
        <v>13.2</v>
      </c>
      <c r="N86" s="46"/>
      <c r="O86" s="46"/>
      <c r="P86" s="26"/>
      <c r="Q86" s="26">
        <v>12</v>
      </c>
      <c r="R86" s="26">
        <v>2</v>
      </c>
      <c r="S86" s="26"/>
      <c r="T86" s="298">
        <f t="shared" si="3"/>
        <v>14</v>
      </c>
      <c r="U86" s="299"/>
      <c r="V86" s="300"/>
      <c r="W86" s="301"/>
      <c r="X86" s="302"/>
      <c r="Y86" s="303">
        <v>6.7</v>
      </c>
      <c r="Z86" s="39">
        <v>4</v>
      </c>
      <c r="AA86" s="39"/>
      <c r="AB86" s="39"/>
      <c r="AC86" s="39"/>
      <c r="AD86" s="39"/>
      <c r="AE86" s="39"/>
      <c r="AF86" s="39"/>
      <c r="AG86" s="39"/>
      <c r="AH86" s="39"/>
      <c r="AI86" s="39">
        <v>2.1</v>
      </c>
      <c r="AJ86" s="39">
        <v>1.2</v>
      </c>
      <c r="AK86" s="39"/>
      <c r="AL86" s="38"/>
      <c r="AM86" s="304">
        <f t="shared" si="4"/>
        <v>7.3</v>
      </c>
      <c r="AN86" s="304"/>
      <c r="AO86" s="305">
        <v>28</v>
      </c>
      <c r="AP86" s="306"/>
      <c r="AQ86" s="307"/>
      <c r="AR86" s="307"/>
      <c r="AS86" s="307"/>
      <c r="AT86" s="308">
        <v>0.69</v>
      </c>
    </row>
    <row r="87" spans="1:46" ht="18.95" customHeight="1">
      <c r="A87" s="2">
        <v>76</v>
      </c>
      <c r="B87" s="3" t="s">
        <v>1304</v>
      </c>
      <c r="C87" s="21" t="s">
        <v>1337</v>
      </c>
      <c r="D87" s="22">
        <v>1</v>
      </c>
      <c r="E87" s="22">
        <v>7</v>
      </c>
      <c r="F87" s="22"/>
      <c r="G87" s="23">
        <v>3</v>
      </c>
      <c r="H87" s="22"/>
      <c r="I87" s="22"/>
      <c r="J87" s="22"/>
      <c r="K87" s="24">
        <v>13.2</v>
      </c>
      <c r="L87" s="25"/>
      <c r="M87" s="297">
        <v>13.2</v>
      </c>
      <c r="N87" s="46"/>
      <c r="O87" s="46"/>
      <c r="P87" s="26"/>
      <c r="Q87" s="26">
        <v>20</v>
      </c>
      <c r="R87" s="26"/>
      <c r="S87" s="26"/>
      <c r="T87" s="298">
        <f t="shared" si="3"/>
        <v>20</v>
      </c>
      <c r="U87" s="299"/>
      <c r="V87" s="300"/>
      <c r="W87" s="301"/>
      <c r="X87" s="302"/>
      <c r="Y87" s="303">
        <v>10</v>
      </c>
      <c r="Z87" s="39">
        <v>4</v>
      </c>
      <c r="AA87" s="39"/>
      <c r="AB87" s="39"/>
      <c r="AC87" s="39"/>
      <c r="AD87" s="39"/>
      <c r="AE87" s="39">
        <v>1</v>
      </c>
      <c r="AF87" s="39"/>
      <c r="AG87" s="39"/>
      <c r="AH87" s="39"/>
      <c r="AI87" s="39">
        <v>3</v>
      </c>
      <c r="AJ87" s="39"/>
      <c r="AK87" s="39"/>
      <c r="AL87" s="38">
        <v>1.5</v>
      </c>
      <c r="AM87" s="304">
        <f t="shared" si="4"/>
        <v>9.5</v>
      </c>
      <c r="AN87" s="304"/>
      <c r="AO87" s="305">
        <f t="shared" si="2"/>
        <v>40</v>
      </c>
      <c r="AP87" s="306"/>
      <c r="AQ87" s="307"/>
      <c r="AR87" s="307"/>
      <c r="AS87" s="307"/>
      <c r="AT87" s="308">
        <v>1</v>
      </c>
    </row>
    <row r="88" spans="1:46" ht="18.95" customHeight="1">
      <c r="A88" s="2">
        <v>77</v>
      </c>
      <c r="B88" s="3" t="s">
        <v>1156</v>
      </c>
      <c r="C88" s="21" t="s">
        <v>1336</v>
      </c>
      <c r="D88" s="22">
        <v>1</v>
      </c>
      <c r="E88" s="22">
        <v>7</v>
      </c>
      <c r="F88" s="22"/>
      <c r="G88" s="23">
        <v>9</v>
      </c>
      <c r="H88" s="22"/>
      <c r="I88" s="22"/>
      <c r="J88" s="22"/>
      <c r="K88" s="24">
        <v>13.2</v>
      </c>
      <c r="L88" s="25"/>
      <c r="M88" s="297">
        <v>13.2</v>
      </c>
      <c r="N88" s="46"/>
      <c r="O88" s="46"/>
      <c r="P88" s="26"/>
      <c r="Q88" s="26">
        <v>16</v>
      </c>
      <c r="R88" s="26">
        <v>6</v>
      </c>
      <c r="S88" s="26"/>
      <c r="T88" s="298">
        <f t="shared" si="3"/>
        <v>22</v>
      </c>
      <c r="U88" s="299"/>
      <c r="V88" s="300"/>
      <c r="W88" s="301"/>
      <c r="X88" s="302"/>
      <c r="Y88" s="303">
        <v>10.199999999999999</v>
      </c>
      <c r="Z88" s="39"/>
      <c r="AA88" s="39"/>
      <c r="AB88" s="39"/>
      <c r="AC88" s="39"/>
      <c r="AD88" s="39"/>
      <c r="AE88" s="39">
        <v>1</v>
      </c>
      <c r="AF88" s="39"/>
      <c r="AG88" s="39"/>
      <c r="AH88" s="39"/>
      <c r="AI88" s="39">
        <v>3</v>
      </c>
      <c r="AJ88" s="39">
        <v>2</v>
      </c>
      <c r="AK88" s="39"/>
      <c r="AL88" s="38">
        <v>1.5</v>
      </c>
      <c r="AM88" s="304">
        <f t="shared" si="4"/>
        <v>7.5</v>
      </c>
      <c r="AN88" s="304"/>
      <c r="AO88" s="305">
        <f t="shared" si="2"/>
        <v>40</v>
      </c>
      <c r="AP88" s="306"/>
      <c r="AQ88" s="307"/>
      <c r="AR88" s="307"/>
      <c r="AS88" s="307"/>
      <c r="AT88" s="308">
        <v>1</v>
      </c>
    </row>
    <row r="89" spans="1:46" ht="18.95" customHeight="1">
      <c r="A89" s="2">
        <v>78</v>
      </c>
      <c r="B89" s="3" t="s">
        <v>1247</v>
      </c>
      <c r="C89" s="21" t="s">
        <v>1338</v>
      </c>
      <c r="D89" s="22">
        <v>1</v>
      </c>
      <c r="E89" s="22">
        <v>7</v>
      </c>
      <c r="F89" s="22"/>
      <c r="G89" s="23">
        <v>8</v>
      </c>
      <c r="H89" s="22"/>
      <c r="I89" s="22"/>
      <c r="J89" s="22"/>
      <c r="K89" s="24">
        <v>13.2</v>
      </c>
      <c r="L89" s="25"/>
      <c r="M89" s="297">
        <v>13.2</v>
      </c>
      <c r="N89" s="46"/>
      <c r="O89" s="46"/>
      <c r="P89" s="26"/>
      <c r="Q89" s="26">
        <v>13</v>
      </c>
      <c r="R89" s="26">
        <v>9</v>
      </c>
      <c r="S89" s="26"/>
      <c r="T89" s="298">
        <f t="shared" si="3"/>
        <v>22</v>
      </c>
      <c r="U89" s="299"/>
      <c r="V89" s="300"/>
      <c r="W89" s="301"/>
      <c r="X89" s="302"/>
      <c r="Y89" s="303">
        <v>9.8000000000000007</v>
      </c>
      <c r="Z89" s="39"/>
      <c r="AA89" s="39"/>
      <c r="AB89" s="39"/>
      <c r="AC89" s="39"/>
      <c r="AD89" s="39">
        <v>1</v>
      </c>
      <c r="AE89" s="39">
        <v>1</v>
      </c>
      <c r="AF89" s="39"/>
      <c r="AG89" s="39"/>
      <c r="AH89" s="39"/>
      <c r="AI89" s="39">
        <v>3</v>
      </c>
      <c r="AJ89" s="39">
        <v>2</v>
      </c>
      <c r="AK89" s="39"/>
      <c r="AL89" s="38">
        <v>1</v>
      </c>
      <c r="AM89" s="304">
        <f t="shared" si="4"/>
        <v>8</v>
      </c>
      <c r="AN89" s="304"/>
      <c r="AO89" s="305">
        <f t="shared" si="2"/>
        <v>40</v>
      </c>
      <c r="AP89" s="306"/>
      <c r="AQ89" s="307"/>
      <c r="AR89" s="307"/>
      <c r="AS89" s="307"/>
      <c r="AT89" s="308">
        <v>1</v>
      </c>
    </row>
    <row r="90" spans="1:46" ht="18.95" customHeight="1">
      <c r="A90" s="2">
        <v>79</v>
      </c>
      <c r="B90" s="3" t="s">
        <v>1248</v>
      </c>
      <c r="C90" s="21" t="s">
        <v>1335</v>
      </c>
      <c r="D90" s="22">
        <v>1</v>
      </c>
      <c r="E90" s="22">
        <v>7</v>
      </c>
      <c r="F90" s="22"/>
      <c r="G90" s="23">
        <v>13</v>
      </c>
      <c r="H90" s="22"/>
      <c r="I90" s="22"/>
      <c r="J90" s="22"/>
      <c r="K90" s="24">
        <v>13.2</v>
      </c>
      <c r="L90" s="25"/>
      <c r="M90" s="297">
        <v>13.2</v>
      </c>
      <c r="N90" s="46"/>
      <c r="O90" s="46"/>
      <c r="P90" s="26"/>
      <c r="Q90" s="26">
        <v>14</v>
      </c>
      <c r="R90" s="26">
        <v>9</v>
      </c>
      <c r="S90" s="26"/>
      <c r="T90" s="298">
        <f t="shared" si="3"/>
        <v>23</v>
      </c>
      <c r="U90" s="299"/>
      <c r="V90" s="300"/>
      <c r="W90" s="301"/>
      <c r="X90" s="302"/>
      <c r="Y90" s="303">
        <v>10.3</v>
      </c>
      <c r="Z90" s="39"/>
      <c r="AA90" s="39"/>
      <c r="AB90" s="39"/>
      <c r="AC90" s="39"/>
      <c r="AD90" s="39"/>
      <c r="AE90" s="39">
        <v>1</v>
      </c>
      <c r="AF90" s="39"/>
      <c r="AG90" s="39"/>
      <c r="AH90" s="39"/>
      <c r="AI90" s="39">
        <v>3</v>
      </c>
      <c r="AJ90" s="39">
        <v>2</v>
      </c>
      <c r="AK90" s="39"/>
      <c r="AL90" s="38">
        <v>0.5</v>
      </c>
      <c r="AM90" s="304">
        <f t="shared" si="4"/>
        <v>6.5</v>
      </c>
      <c r="AN90" s="304"/>
      <c r="AO90" s="305">
        <f t="shared" si="2"/>
        <v>40</v>
      </c>
      <c r="AP90" s="306"/>
      <c r="AQ90" s="307"/>
      <c r="AR90" s="307"/>
      <c r="AS90" s="307"/>
      <c r="AT90" s="308">
        <v>1</v>
      </c>
    </row>
    <row r="91" spans="1:46" ht="18.95" customHeight="1">
      <c r="A91" s="2">
        <v>80</v>
      </c>
      <c r="B91" s="3" t="s">
        <v>823</v>
      </c>
      <c r="C91" s="21" t="s">
        <v>1347</v>
      </c>
      <c r="D91" s="22">
        <v>1</v>
      </c>
      <c r="E91" s="22">
        <v>7</v>
      </c>
      <c r="F91" s="22"/>
      <c r="G91" s="23">
        <v>23</v>
      </c>
      <c r="H91" s="22"/>
      <c r="I91" s="22"/>
      <c r="J91" s="22"/>
      <c r="K91" s="24">
        <v>13.2</v>
      </c>
      <c r="L91" s="25"/>
      <c r="M91" s="297">
        <v>13.2</v>
      </c>
      <c r="N91" s="46"/>
      <c r="O91" s="46"/>
      <c r="P91" s="26"/>
      <c r="Q91" s="26">
        <v>18</v>
      </c>
      <c r="R91" s="26"/>
      <c r="S91" s="26"/>
      <c r="T91" s="298">
        <f t="shared" si="3"/>
        <v>18</v>
      </c>
      <c r="U91" s="299"/>
      <c r="V91" s="300"/>
      <c r="W91" s="301"/>
      <c r="X91" s="302"/>
      <c r="Y91" s="303">
        <v>9</v>
      </c>
      <c r="Z91" s="39">
        <v>4</v>
      </c>
      <c r="AA91" s="39">
        <v>1</v>
      </c>
      <c r="AB91" s="39"/>
      <c r="AC91" s="39"/>
      <c r="AD91" s="39"/>
      <c r="AE91" s="39"/>
      <c r="AF91" s="39"/>
      <c r="AG91" s="39"/>
      <c r="AH91" s="39"/>
      <c r="AI91" s="39">
        <v>2.7</v>
      </c>
      <c r="AJ91" s="39">
        <v>0.3</v>
      </c>
      <c r="AK91" s="39"/>
      <c r="AL91" s="38">
        <v>1</v>
      </c>
      <c r="AM91" s="304">
        <f t="shared" si="4"/>
        <v>9</v>
      </c>
      <c r="AN91" s="304"/>
      <c r="AO91" s="305">
        <f t="shared" si="2"/>
        <v>36</v>
      </c>
      <c r="AP91" s="306"/>
      <c r="AQ91" s="307"/>
      <c r="AR91" s="307"/>
      <c r="AS91" s="307"/>
      <c r="AT91" s="308">
        <v>0.9</v>
      </c>
    </row>
    <row r="92" spans="1:46" ht="18.95" customHeight="1">
      <c r="A92" s="2">
        <v>81</v>
      </c>
      <c r="B92" s="3" t="s">
        <v>1300</v>
      </c>
      <c r="C92" s="21" t="s">
        <v>1299</v>
      </c>
      <c r="D92" s="22">
        <v>1</v>
      </c>
      <c r="E92" s="22">
        <v>5</v>
      </c>
      <c r="F92" s="22"/>
      <c r="G92" s="23">
        <v>19</v>
      </c>
      <c r="H92" s="22"/>
      <c r="I92" s="22"/>
      <c r="J92" s="22"/>
      <c r="K92" s="24">
        <v>13.2</v>
      </c>
      <c r="L92" s="25"/>
      <c r="M92" s="297">
        <v>13.2</v>
      </c>
      <c r="N92" s="46"/>
      <c r="O92" s="46"/>
      <c r="P92" s="26"/>
      <c r="Q92" s="26"/>
      <c r="R92" s="26"/>
      <c r="S92" s="26">
        <v>30</v>
      </c>
      <c r="T92" s="298">
        <f t="shared" si="3"/>
        <v>30</v>
      </c>
      <c r="U92" s="299"/>
      <c r="V92" s="300"/>
      <c r="W92" s="301"/>
      <c r="X92" s="302"/>
      <c r="Y92" s="303">
        <v>6.4</v>
      </c>
      <c r="Z92" s="39"/>
      <c r="AA92" s="39"/>
      <c r="AB92" s="39"/>
      <c r="AC92" s="39"/>
      <c r="AD92" s="39"/>
      <c r="AE92" s="39"/>
      <c r="AF92" s="39"/>
      <c r="AG92" s="39"/>
      <c r="AH92" s="39"/>
      <c r="AI92" s="39">
        <v>3</v>
      </c>
      <c r="AJ92" s="39">
        <v>1</v>
      </c>
      <c r="AK92" s="39"/>
      <c r="AL92" s="38"/>
      <c r="AM92" s="304">
        <f t="shared" si="4"/>
        <v>4</v>
      </c>
      <c r="AN92" s="304"/>
      <c r="AO92" s="305">
        <f t="shared" si="2"/>
        <v>40</v>
      </c>
      <c r="AP92" s="306"/>
      <c r="AQ92" s="307"/>
      <c r="AR92" s="307"/>
      <c r="AS92" s="307"/>
      <c r="AT92" s="308">
        <v>1</v>
      </c>
    </row>
    <row r="93" spans="1:46" ht="18.95" customHeight="1">
      <c r="A93" s="2">
        <v>82</v>
      </c>
      <c r="B93" s="3" t="s">
        <v>1298</v>
      </c>
      <c r="C93" s="21" t="s">
        <v>1299</v>
      </c>
      <c r="D93" s="22">
        <v>1</v>
      </c>
      <c r="E93" s="22">
        <v>5</v>
      </c>
      <c r="F93" s="22"/>
      <c r="G93" s="23">
        <v>14</v>
      </c>
      <c r="H93" s="22"/>
      <c r="I93" s="22"/>
      <c r="J93" s="22"/>
      <c r="K93" s="24">
        <v>13.2</v>
      </c>
      <c r="L93" s="25"/>
      <c r="M93" s="297">
        <v>13.2</v>
      </c>
      <c r="N93" s="46"/>
      <c r="O93" s="46"/>
      <c r="P93" s="26"/>
      <c r="Q93" s="26"/>
      <c r="R93" s="26"/>
      <c r="S93" s="26">
        <v>20</v>
      </c>
      <c r="T93" s="298">
        <f t="shared" si="3"/>
        <v>20</v>
      </c>
      <c r="U93" s="299"/>
      <c r="V93" s="300"/>
      <c r="W93" s="301"/>
      <c r="X93" s="302"/>
      <c r="Y93" s="303">
        <v>4.3</v>
      </c>
      <c r="Z93" s="39"/>
      <c r="AA93" s="39"/>
      <c r="AB93" s="39"/>
      <c r="AC93" s="39"/>
      <c r="AD93" s="39"/>
      <c r="AE93" s="39"/>
      <c r="AF93" s="39"/>
      <c r="AG93" s="39"/>
      <c r="AH93" s="39"/>
      <c r="AI93" s="39">
        <v>2.1</v>
      </c>
      <c r="AJ93" s="39">
        <v>2</v>
      </c>
      <c r="AK93" s="39"/>
      <c r="AL93" s="38"/>
      <c r="AM93" s="304">
        <f t="shared" si="4"/>
        <v>4.0999999999999996</v>
      </c>
      <c r="AN93" s="304"/>
      <c r="AO93" s="305">
        <f t="shared" si="2"/>
        <v>28</v>
      </c>
      <c r="AP93" s="306"/>
      <c r="AQ93" s="307"/>
      <c r="AR93" s="307"/>
      <c r="AS93" s="307"/>
      <c r="AT93" s="308">
        <v>0.71</v>
      </c>
    </row>
    <row r="94" spans="1:46" ht="18.95" customHeight="1">
      <c r="A94" s="2">
        <v>83</v>
      </c>
      <c r="B94" s="3" t="s">
        <v>1301</v>
      </c>
      <c r="C94" s="21" t="s">
        <v>1302</v>
      </c>
      <c r="D94" s="22">
        <v>1</v>
      </c>
      <c r="E94" s="22">
        <v>7</v>
      </c>
      <c r="F94" s="22"/>
      <c r="G94" s="23">
        <v>2</v>
      </c>
      <c r="H94" s="22"/>
      <c r="I94" s="22"/>
      <c r="J94" s="22"/>
      <c r="K94" s="24">
        <v>13.2</v>
      </c>
      <c r="L94" s="25"/>
      <c r="M94" s="297">
        <v>13.2</v>
      </c>
      <c r="N94" s="46"/>
      <c r="O94" s="46"/>
      <c r="P94" s="26"/>
      <c r="Q94" s="26">
        <v>20</v>
      </c>
      <c r="R94" s="26"/>
      <c r="S94" s="26"/>
      <c r="T94" s="298">
        <f t="shared" si="3"/>
        <v>20</v>
      </c>
      <c r="U94" s="299"/>
      <c r="V94" s="300"/>
      <c r="W94" s="301"/>
      <c r="X94" s="302"/>
      <c r="Y94" s="303">
        <v>10</v>
      </c>
      <c r="Z94" s="39"/>
      <c r="AA94" s="39"/>
      <c r="AB94" s="39">
        <v>1</v>
      </c>
      <c r="AC94" s="39"/>
      <c r="AD94" s="39">
        <v>2</v>
      </c>
      <c r="AE94" s="39">
        <v>1</v>
      </c>
      <c r="AF94" s="39"/>
      <c r="AG94" s="39"/>
      <c r="AH94" s="39"/>
      <c r="AI94" s="39">
        <v>3</v>
      </c>
      <c r="AJ94" s="39">
        <v>3</v>
      </c>
      <c r="AK94" s="39"/>
      <c r="AL94" s="38"/>
      <c r="AM94" s="304">
        <f t="shared" si="4"/>
        <v>10</v>
      </c>
      <c r="AN94" s="304"/>
      <c r="AO94" s="305">
        <f t="shared" si="2"/>
        <v>40</v>
      </c>
      <c r="AP94" s="306"/>
      <c r="AQ94" s="307"/>
      <c r="AR94" s="307"/>
      <c r="AS94" s="307"/>
      <c r="AT94" s="308">
        <v>1</v>
      </c>
    </row>
    <row r="95" spans="1:46" ht="18.95" customHeight="1">
      <c r="A95" s="2">
        <v>84</v>
      </c>
      <c r="B95" s="3" t="s">
        <v>1303</v>
      </c>
      <c r="C95" s="21" t="s">
        <v>1302</v>
      </c>
      <c r="D95" s="22">
        <v>1</v>
      </c>
      <c r="E95" s="22">
        <v>7</v>
      </c>
      <c r="F95" s="22"/>
      <c r="G95" s="23">
        <v>2</v>
      </c>
      <c r="H95" s="22"/>
      <c r="I95" s="22"/>
      <c r="J95" s="22"/>
      <c r="K95" s="24">
        <v>13.2</v>
      </c>
      <c r="L95" s="25"/>
      <c r="M95" s="297">
        <v>13.2</v>
      </c>
      <c r="N95" s="46"/>
      <c r="O95" s="46"/>
      <c r="P95" s="26"/>
      <c r="Q95" s="26">
        <v>17</v>
      </c>
      <c r="R95" s="26"/>
      <c r="S95" s="26"/>
      <c r="T95" s="298">
        <f t="shared" si="3"/>
        <v>17</v>
      </c>
      <c r="U95" s="299"/>
      <c r="V95" s="300"/>
      <c r="W95" s="301"/>
      <c r="X95" s="302"/>
      <c r="Y95" s="303">
        <v>8.5</v>
      </c>
      <c r="Z95" s="39"/>
      <c r="AA95" s="39"/>
      <c r="AB95" s="39">
        <v>1</v>
      </c>
      <c r="AC95" s="39"/>
      <c r="AD95" s="39">
        <v>1</v>
      </c>
      <c r="AE95" s="39">
        <v>1</v>
      </c>
      <c r="AF95" s="39"/>
      <c r="AG95" s="39"/>
      <c r="AH95" s="39"/>
      <c r="AI95" s="39">
        <v>2.6</v>
      </c>
      <c r="AJ95" s="39">
        <v>3</v>
      </c>
      <c r="AK95" s="39"/>
      <c r="AL95" s="38"/>
      <c r="AM95" s="304">
        <f t="shared" si="4"/>
        <v>8.6</v>
      </c>
      <c r="AN95" s="304"/>
      <c r="AO95" s="305">
        <f t="shared" si="2"/>
        <v>34</v>
      </c>
      <c r="AP95" s="306"/>
      <c r="AQ95" s="307"/>
      <c r="AR95" s="307"/>
      <c r="AS95" s="307"/>
      <c r="AT95" s="308">
        <v>0.85</v>
      </c>
    </row>
    <row r="96" spans="1:46" ht="18.95" customHeight="1">
      <c r="A96" s="2">
        <v>85</v>
      </c>
      <c r="B96" s="3" t="s">
        <v>1680</v>
      </c>
      <c r="C96" s="21" t="s">
        <v>328</v>
      </c>
      <c r="D96" s="22">
        <v>2</v>
      </c>
      <c r="E96" s="22">
        <v>7</v>
      </c>
      <c r="F96" s="22"/>
      <c r="G96" s="23">
        <v>1</v>
      </c>
      <c r="H96" s="22"/>
      <c r="I96" s="22"/>
      <c r="J96" s="22"/>
      <c r="K96" s="24">
        <v>13.2</v>
      </c>
      <c r="L96" s="25"/>
      <c r="M96" s="297">
        <v>13.2</v>
      </c>
      <c r="N96" s="46"/>
      <c r="O96" s="46"/>
      <c r="P96" s="26">
        <v>10</v>
      </c>
      <c r="Q96" s="26"/>
      <c r="R96" s="26"/>
      <c r="S96" s="26"/>
      <c r="T96" s="298">
        <f t="shared" si="3"/>
        <v>10</v>
      </c>
      <c r="U96" s="299"/>
      <c r="V96" s="300"/>
      <c r="W96" s="301"/>
      <c r="X96" s="302"/>
      <c r="Y96" s="303">
        <v>6.7</v>
      </c>
      <c r="Z96" s="39"/>
      <c r="AA96" s="39">
        <v>1</v>
      </c>
      <c r="AB96" s="39">
        <v>1</v>
      </c>
      <c r="AC96" s="39"/>
      <c r="AD96" s="39"/>
      <c r="AE96" s="39"/>
      <c r="AF96" s="39"/>
      <c r="AG96" s="39"/>
      <c r="AH96" s="39"/>
      <c r="AI96" s="39">
        <v>1.7</v>
      </c>
      <c r="AJ96" s="39">
        <v>2</v>
      </c>
      <c r="AK96" s="39"/>
      <c r="AL96" s="38"/>
      <c r="AM96" s="304">
        <f t="shared" si="4"/>
        <v>5.7</v>
      </c>
      <c r="AN96" s="304"/>
      <c r="AO96" s="305">
        <f t="shared" si="2"/>
        <v>22</v>
      </c>
      <c r="AP96" s="306"/>
      <c r="AQ96" s="307"/>
      <c r="AR96" s="307"/>
      <c r="AS96" s="307"/>
      <c r="AT96" s="308">
        <v>0.56000000000000005</v>
      </c>
    </row>
    <row r="97" spans="1:46" ht="18.95" customHeight="1">
      <c r="A97" s="2">
        <v>86</v>
      </c>
      <c r="B97" s="3" t="s">
        <v>1305</v>
      </c>
      <c r="C97" s="21" t="s">
        <v>1306</v>
      </c>
      <c r="D97" s="22">
        <v>3</v>
      </c>
      <c r="E97" s="22">
        <v>7</v>
      </c>
      <c r="F97" s="22"/>
      <c r="G97" s="23">
        <v>27</v>
      </c>
      <c r="H97" s="22"/>
      <c r="I97" s="22"/>
      <c r="J97" s="22"/>
      <c r="K97" s="24">
        <v>13.2</v>
      </c>
      <c r="L97" s="25"/>
      <c r="M97" s="297">
        <v>13.2</v>
      </c>
      <c r="N97" s="46"/>
      <c r="O97" s="46"/>
      <c r="P97" s="26"/>
      <c r="Q97" s="26"/>
      <c r="R97" s="26">
        <v>2</v>
      </c>
      <c r="S97" s="26"/>
      <c r="T97" s="298">
        <f t="shared" si="3"/>
        <v>2</v>
      </c>
      <c r="U97" s="299"/>
      <c r="V97" s="300"/>
      <c r="W97" s="301"/>
      <c r="X97" s="302"/>
      <c r="Y97" s="303">
        <v>0.7</v>
      </c>
      <c r="Z97" s="39"/>
      <c r="AA97" s="39"/>
      <c r="AB97" s="39"/>
      <c r="AC97" s="39"/>
      <c r="AD97" s="39"/>
      <c r="AE97" s="39"/>
      <c r="AF97" s="39"/>
      <c r="AG97" s="39"/>
      <c r="AH97" s="39"/>
      <c r="AI97" s="39">
        <v>0.3</v>
      </c>
      <c r="AJ97" s="39">
        <v>0.6</v>
      </c>
      <c r="AK97" s="39"/>
      <c r="AL97" s="38"/>
      <c r="AM97" s="304">
        <f t="shared" si="4"/>
        <v>0.9</v>
      </c>
      <c r="AN97" s="304"/>
      <c r="AO97" s="305">
        <v>4</v>
      </c>
      <c r="AP97" s="306"/>
      <c r="AQ97" s="307"/>
      <c r="AR97" s="307"/>
      <c r="AS97" s="307"/>
      <c r="AT97" s="308">
        <v>0.09</v>
      </c>
    </row>
    <row r="98" spans="1:46" ht="18.95" customHeight="1">
      <c r="A98" s="2">
        <v>87</v>
      </c>
      <c r="B98" s="3" t="s">
        <v>1307</v>
      </c>
      <c r="C98" s="21" t="s">
        <v>1308</v>
      </c>
      <c r="D98" s="22">
        <v>2</v>
      </c>
      <c r="E98" s="22">
        <v>7</v>
      </c>
      <c r="F98" s="22"/>
      <c r="G98" s="23"/>
      <c r="H98" s="22">
        <v>1</v>
      </c>
      <c r="I98" s="22"/>
      <c r="J98" s="22"/>
      <c r="K98" s="24">
        <v>13.2</v>
      </c>
      <c r="L98" s="25"/>
      <c r="M98" s="297">
        <v>13.2</v>
      </c>
      <c r="N98" s="46"/>
      <c r="O98" s="46"/>
      <c r="P98" s="26"/>
      <c r="Q98" s="26">
        <v>2</v>
      </c>
      <c r="R98" s="26"/>
      <c r="S98" s="26"/>
      <c r="T98" s="298">
        <f t="shared" si="3"/>
        <v>2</v>
      </c>
      <c r="U98" s="299"/>
      <c r="V98" s="300"/>
      <c r="W98" s="301"/>
      <c r="X98" s="302"/>
      <c r="Y98" s="303">
        <v>1</v>
      </c>
      <c r="Z98" s="39"/>
      <c r="AA98" s="39"/>
      <c r="AB98" s="39"/>
      <c r="AC98" s="39"/>
      <c r="AD98" s="39"/>
      <c r="AE98" s="39"/>
      <c r="AF98" s="39"/>
      <c r="AG98" s="39"/>
      <c r="AH98" s="39"/>
      <c r="AI98" s="39">
        <v>0.3</v>
      </c>
      <c r="AJ98" s="39">
        <v>0.7</v>
      </c>
      <c r="AK98" s="39"/>
      <c r="AL98" s="38"/>
      <c r="AM98" s="304">
        <f t="shared" si="4"/>
        <v>1</v>
      </c>
      <c r="AN98" s="304"/>
      <c r="AO98" s="305">
        <f t="shared" ref="AO98:AO118" si="5">SUM(N98+O98+T98+Y98+AM98)</f>
        <v>4</v>
      </c>
      <c r="AP98" s="306"/>
      <c r="AQ98" s="307"/>
      <c r="AR98" s="307"/>
      <c r="AS98" s="307"/>
      <c r="AT98" s="308">
        <v>0.1</v>
      </c>
    </row>
    <row r="99" spans="1:46" ht="18.95" customHeight="1">
      <c r="A99" s="2">
        <v>88</v>
      </c>
      <c r="B99" s="3" t="s">
        <v>1309</v>
      </c>
      <c r="C99" s="21" t="s">
        <v>1310</v>
      </c>
      <c r="D99" s="22">
        <v>2</v>
      </c>
      <c r="E99" s="22">
        <v>7</v>
      </c>
      <c r="F99" s="22"/>
      <c r="G99" s="23">
        <v>5</v>
      </c>
      <c r="H99" s="22"/>
      <c r="I99" s="22"/>
      <c r="J99" s="22"/>
      <c r="K99" s="24">
        <v>13.2</v>
      </c>
      <c r="L99" s="25"/>
      <c r="M99" s="297">
        <v>13.2</v>
      </c>
      <c r="N99" s="46"/>
      <c r="O99" s="46"/>
      <c r="P99" s="26"/>
      <c r="Q99" s="26">
        <v>4</v>
      </c>
      <c r="R99" s="26"/>
      <c r="S99" s="26"/>
      <c r="T99" s="298">
        <f t="shared" si="3"/>
        <v>4</v>
      </c>
      <c r="U99" s="299"/>
      <c r="V99" s="300"/>
      <c r="W99" s="301"/>
      <c r="X99" s="302"/>
      <c r="Y99" s="303">
        <v>2</v>
      </c>
      <c r="Z99" s="39"/>
      <c r="AA99" s="39"/>
      <c r="AB99" s="39"/>
      <c r="AC99" s="39"/>
      <c r="AD99" s="39"/>
      <c r="AE99" s="39"/>
      <c r="AF99" s="39"/>
      <c r="AG99" s="39"/>
      <c r="AH99" s="39"/>
      <c r="AI99" s="39">
        <v>0.6</v>
      </c>
      <c r="AJ99" s="39">
        <v>1.4</v>
      </c>
      <c r="AK99" s="39"/>
      <c r="AL99" s="38"/>
      <c r="AM99" s="304">
        <f t="shared" si="4"/>
        <v>2</v>
      </c>
      <c r="AN99" s="304"/>
      <c r="AO99" s="305">
        <f t="shared" si="5"/>
        <v>8</v>
      </c>
      <c r="AP99" s="306"/>
      <c r="AQ99" s="307"/>
      <c r="AR99" s="307"/>
      <c r="AS99" s="307"/>
      <c r="AT99" s="308">
        <v>0.2</v>
      </c>
    </row>
    <row r="100" spans="1:46" ht="18.95" customHeight="1">
      <c r="A100" s="2">
        <v>89</v>
      </c>
      <c r="B100" s="3" t="s">
        <v>1311</v>
      </c>
      <c r="C100" s="21" t="s">
        <v>1278</v>
      </c>
      <c r="D100" s="22">
        <v>2</v>
      </c>
      <c r="E100" s="22">
        <v>7</v>
      </c>
      <c r="F100" s="22"/>
      <c r="G100" s="23">
        <v>2</v>
      </c>
      <c r="H100" s="22"/>
      <c r="I100" s="22"/>
      <c r="J100" s="22"/>
      <c r="K100" s="24">
        <v>13.2</v>
      </c>
      <c r="L100" s="25"/>
      <c r="M100" s="297">
        <v>13.2</v>
      </c>
      <c r="N100" s="46"/>
      <c r="O100" s="46"/>
      <c r="P100" s="26">
        <v>6</v>
      </c>
      <c r="Q100" s="26"/>
      <c r="R100" s="26"/>
      <c r="S100" s="26"/>
      <c r="T100" s="298">
        <f t="shared" si="3"/>
        <v>6</v>
      </c>
      <c r="U100" s="299"/>
      <c r="V100" s="300"/>
      <c r="W100" s="301"/>
      <c r="X100" s="302"/>
      <c r="Y100" s="303">
        <v>4</v>
      </c>
      <c r="Z100" s="39"/>
      <c r="AA100" s="39"/>
      <c r="AB100" s="39"/>
      <c r="AC100" s="39"/>
      <c r="AD100" s="39"/>
      <c r="AE100" s="39"/>
      <c r="AF100" s="39"/>
      <c r="AG100" s="39"/>
      <c r="AH100" s="39"/>
      <c r="AI100" s="39">
        <v>1</v>
      </c>
      <c r="AJ100" s="39">
        <v>2</v>
      </c>
      <c r="AK100" s="39"/>
      <c r="AL100" s="38"/>
      <c r="AM100" s="304">
        <f t="shared" si="4"/>
        <v>3</v>
      </c>
      <c r="AN100" s="304"/>
      <c r="AO100" s="305">
        <f t="shared" si="5"/>
        <v>13</v>
      </c>
      <c r="AP100" s="306"/>
      <c r="AQ100" s="307"/>
      <c r="AR100" s="307"/>
      <c r="AS100" s="307"/>
      <c r="AT100" s="308">
        <v>0.33</v>
      </c>
    </row>
    <row r="101" spans="1:46" ht="18.95" customHeight="1">
      <c r="A101" s="2">
        <v>90</v>
      </c>
      <c r="B101" s="3" t="s">
        <v>2054</v>
      </c>
      <c r="C101" s="21" t="s">
        <v>2060</v>
      </c>
      <c r="D101" s="22">
        <v>2</v>
      </c>
      <c r="E101" s="22">
        <v>7</v>
      </c>
      <c r="F101" s="22"/>
      <c r="G101" s="23"/>
      <c r="H101" s="22"/>
      <c r="I101" s="22"/>
      <c r="J101" s="22"/>
      <c r="K101" s="24">
        <v>13.2</v>
      </c>
      <c r="L101" s="25"/>
      <c r="M101" s="297">
        <v>13.2</v>
      </c>
      <c r="N101" s="46"/>
      <c r="O101" s="46"/>
      <c r="P101" s="26"/>
      <c r="Q101" s="26">
        <v>6</v>
      </c>
      <c r="R101" s="26"/>
      <c r="S101" s="26"/>
      <c r="T101" s="298">
        <f t="shared" si="3"/>
        <v>6</v>
      </c>
      <c r="U101" s="299"/>
      <c r="V101" s="300"/>
      <c r="W101" s="301"/>
      <c r="X101" s="302"/>
      <c r="Y101" s="303">
        <v>3</v>
      </c>
      <c r="Z101" s="39"/>
      <c r="AA101" s="39"/>
      <c r="AB101" s="39"/>
      <c r="AC101" s="39"/>
      <c r="AD101" s="39"/>
      <c r="AE101" s="39"/>
      <c r="AF101" s="39"/>
      <c r="AG101" s="39"/>
      <c r="AH101" s="39"/>
      <c r="AI101" s="39">
        <v>0.9</v>
      </c>
      <c r="AJ101" s="39">
        <v>2</v>
      </c>
      <c r="AK101" s="39"/>
      <c r="AL101" s="38"/>
      <c r="AM101" s="304">
        <f t="shared" si="4"/>
        <v>2.9</v>
      </c>
      <c r="AN101" s="304"/>
      <c r="AO101" s="305">
        <f t="shared" si="5"/>
        <v>12</v>
      </c>
      <c r="AP101" s="306"/>
      <c r="AQ101" s="307"/>
      <c r="AR101" s="307"/>
      <c r="AS101" s="307"/>
      <c r="AT101" s="308">
        <v>0.3</v>
      </c>
    </row>
    <row r="102" spans="1:46" ht="18.95" customHeight="1">
      <c r="A102" s="2">
        <v>91</v>
      </c>
      <c r="B102" s="3" t="s">
        <v>1832</v>
      </c>
      <c r="C102" s="21" t="s">
        <v>1833</v>
      </c>
      <c r="D102" s="22">
        <v>2</v>
      </c>
      <c r="E102" s="22">
        <v>7</v>
      </c>
      <c r="F102" s="22"/>
      <c r="G102" s="23"/>
      <c r="H102" s="22"/>
      <c r="I102" s="22"/>
      <c r="J102" s="22"/>
      <c r="K102" s="24">
        <v>13.2</v>
      </c>
      <c r="L102" s="25"/>
      <c r="M102" s="297">
        <v>13.2</v>
      </c>
      <c r="N102" s="46"/>
      <c r="O102" s="46"/>
      <c r="P102" s="26"/>
      <c r="Q102" s="26"/>
      <c r="R102" s="26">
        <v>6</v>
      </c>
      <c r="S102" s="26"/>
      <c r="T102" s="298">
        <f t="shared" si="3"/>
        <v>6</v>
      </c>
      <c r="U102" s="299"/>
      <c r="V102" s="300"/>
      <c r="W102" s="301"/>
      <c r="X102" s="302"/>
      <c r="Y102" s="303">
        <v>2.2000000000000002</v>
      </c>
      <c r="Z102" s="39"/>
      <c r="AA102" s="39"/>
      <c r="AB102" s="39"/>
      <c r="AC102" s="39"/>
      <c r="AD102" s="39"/>
      <c r="AE102" s="39"/>
      <c r="AF102" s="39"/>
      <c r="AG102" s="39"/>
      <c r="AH102" s="39"/>
      <c r="AI102" s="39">
        <v>0.8</v>
      </c>
      <c r="AJ102" s="39">
        <v>1.8</v>
      </c>
      <c r="AK102" s="39"/>
      <c r="AL102" s="38"/>
      <c r="AM102" s="304">
        <f t="shared" si="4"/>
        <v>2.6</v>
      </c>
      <c r="AN102" s="304"/>
      <c r="AO102" s="305">
        <f t="shared" si="5"/>
        <v>11</v>
      </c>
      <c r="AP102" s="306"/>
      <c r="AQ102" s="307"/>
      <c r="AR102" s="307"/>
      <c r="AS102" s="307"/>
      <c r="AT102" s="308">
        <v>0.27</v>
      </c>
    </row>
    <row r="103" spans="1:46" ht="18.95" customHeight="1">
      <c r="A103" s="2"/>
      <c r="B103" s="3" t="s">
        <v>1313</v>
      </c>
      <c r="C103" s="21"/>
      <c r="D103" s="22"/>
      <c r="E103" s="22"/>
      <c r="F103" s="22"/>
      <c r="G103" s="23"/>
      <c r="H103" s="22"/>
      <c r="I103" s="22"/>
      <c r="J103" s="22"/>
      <c r="K103" s="24"/>
      <c r="L103" s="25"/>
      <c r="M103" s="297"/>
      <c r="N103" s="46"/>
      <c r="O103" s="46"/>
      <c r="P103" s="26"/>
      <c r="Q103" s="26"/>
      <c r="R103" s="26"/>
      <c r="S103" s="26"/>
      <c r="T103" s="298">
        <f t="shared" si="3"/>
        <v>0</v>
      </c>
      <c r="U103" s="299"/>
      <c r="V103" s="300"/>
      <c r="W103" s="301"/>
      <c r="X103" s="302"/>
      <c r="Y103" s="303"/>
      <c r="Z103" s="39"/>
      <c r="AA103" s="39"/>
      <c r="AB103" s="39"/>
      <c r="AC103" s="39"/>
      <c r="AD103" s="39"/>
      <c r="AE103" s="39"/>
      <c r="AF103" s="39"/>
      <c r="AG103" s="39"/>
      <c r="AH103" s="39"/>
      <c r="AI103" s="39"/>
      <c r="AJ103" s="39"/>
      <c r="AK103" s="39"/>
      <c r="AL103" s="38"/>
      <c r="AM103" s="304">
        <f t="shared" si="4"/>
        <v>0</v>
      </c>
      <c r="AN103" s="304"/>
      <c r="AO103" s="305">
        <f t="shared" si="5"/>
        <v>0</v>
      </c>
      <c r="AP103" s="306"/>
      <c r="AQ103" s="307"/>
      <c r="AR103" s="307"/>
      <c r="AS103" s="307"/>
      <c r="AT103" s="308"/>
    </row>
    <row r="104" spans="1:46" ht="18.95" customHeight="1">
      <c r="A104" s="2">
        <v>92</v>
      </c>
      <c r="B104" s="3" t="s">
        <v>1312</v>
      </c>
      <c r="C104" s="21"/>
      <c r="D104" s="22">
        <v>5</v>
      </c>
      <c r="E104" s="22">
        <v>7</v>
      </c>
      <c r="F104" s="22"/>
      <c r="G104" s="23"/>
      <c r="H104" s="22"/>
      <c r="I104" s="22"/>
      <c r="J104" s="22"/>
      <c r="K104" s="24"/>
      <c r="L104" s="25"/>
      <c r="M104" s="297"/>
      <c r="N104" s="46"/>
      <c r="O104" s="46"/>
      <c r="P104" s="26"/>
      <c r="Q104" s="26">
        <v>6</v>
      </c>
      <c r="R104" s="26"/>
      <c r="S104" s="26"/>
      <c r="T104" s="298">
        <f t="shared" si="3"/>
        <v>6</v>
      </c>
      <c r="U104" s="299"/>
      <c r="V104" s="300"/>
      <c r="W104" s="301"/>
      <c r="X104" s="302"/>
      <c r="Y104" s="303">
        <v>3</v>
      </c>
      <c r="Z104" s="39"/>
      <c r="AA104" s="39"/>
      <c r="AB104" s="39"/>
      <c r="AC104" s="39"/>
      <c r="AD104" s="39"/>
      <c r="AE104" s="39"/>
      <c r="AF104" s="39"/>
      <c r="AG104" s="39"/>
      <c r="AH104" s="39"/>
      <c r="AI104" s="39"/>
      <c r="AJ104" s="39"/>
      <c r="AK104" s="39"/>
      <c r="AL104" s="38"/>
      <c r="AM104" s="304">
        <f t="shared" si="4"/>
        <v>0</v>
      </c>
      <c r="AN104" s="304"/>
      <c r="AO104" s="305">
        <f t="shared" si="5"/>
        <v>9</v>
      </c>
      <c r="AP104" s="306"/>
      <c r="AQ104" s="307"/>
      <c r="AR104" s="307"/>
      <c r="AS104" s="307"/>
      <c r="AT104" s="308"/>
    </row>
    <row r="105" spans="1:46" ht="18.95" customHeight="1">
      <c r="A105" s="2">
        <v>93</v>
      </c>
      <c r="B105" s="3" t="s">
        <v>1314</v>
      </c>
      <c r="C105" s="21"/>
      <c r="D105" s="22">
        <v>5</v>
      </c>
      <c r="E105" s="22">
        <v>7</v>
      </c>
      <c r="F105" s="22"/>
      <c r="G105" s="23"/>
      <c r="H105" s="22"/>
      <c r="I105" s="22"/>
      <c r="J105" s="22"/>
      <c r="K105" s="24"/>
      <c r="L105" s="25"/>
      <c r="M105" s="297"/>
      <c r="N105" s="46"/>
      <c r="O105" s="46"/>
      <c r="P105" s="26"/>
      <c r="Q105" s="26">
        <v>8</v>
      </c>
      <c r="R105" s="26"/>
      <c r="S105" s="26"/>
      <c r="T105" s="298">
        <f t="shared" si="3"/>
        <v>8</v>
      </c>
      <c r="U105" s="299"/>
      <c r="V105" s="300"/>
      <c r="W105" s="301"/>
      <c r="X105" s="302"/>
      <c r="Y105" s="303">
        <v>4</v>
      </c>
      <c r="Z105" s="39"/>
      <c r="AA105" s="39"/>
      <c r="AB105" s="39"/>
      <c r="AC105" s="39"/>
      <c r="AD105" s="39"/>
      <c r="AE105" s="39"/>
      <c r="AF105" s="39"/>
      <c r="AG105" s="39"/>
      <c r="AH105" s="39"/>
      <c r="AI105" s="39"/>
      <c r="AJ105" s="39"/>
      <c r="AK105" s="39"/>
      <c r="AL105" s="38"/>
      <c r="AM105" s="304">
        <f t="shared" si="4"/>
        <v>0</v>
      </c>
      <c r="AN105" s="304"/>
      <c r="AO105" s="305">
        <f t="shared" si="5"/>
        <v>12</v>
      </c>
      <c r="AP105" s="306"/>
      <c r="AQ105" s="307"/>
      <c r="AR105" s="307"/>
      <c r="AS105" s="307"/>
      <c r="AT105" s="308"/>
    </row>
    <row r="106" spans="1:46" ht="18.95" customHeight="1">
      <c r="A106" s="2">
        <v>94</v>
      </c>
      <c r="B106" s="3" t="s">
        <v>1315</v>
      </c>
      <c r="C106" s="21"/>
      <c r="D106" s="22">
        <v>5</v>
      </c>
      <c r="E106" s="22">
        <v>7</v>
      </c>
      <c r="F106" s="22"/>
      <c r="G106" s="23"/>
      <c r="H106" s="22"/>
      <c r="I106" s="22"/>
      <c r="J106" s="22"/>
      <c r="K106" s="24"/>
      <c r="L106" s="25"/>
      <c r="M106" s="297"/>
      <c r="N106" s="46"/>
      <c r="O106" s="46"/>
      <c r="P106" s="26"/>
      <c r="Q106" s="26">
        <v>8</v>
      </c>
      <c r="R106" s="26"/>
      <c r="S106" s="26"/>
      <c r="T106" s="298">
        <f t="shared" si="3"/>
        <v>8</v>
      </c>
      <c r="U106" s="299"/>
      <c r="V106" s="300"/>
      <c r="W106" s="301"/>
      <c r="X106" s="302"/>
      <c r="Y106" s="303">
        <v>4</v>
      </c>
      <c r="Z106" s="39"/>
      <c r="AA106" s="39"/>
      <c r="AB106" s="39"/>
      <c r="AC106" s="39"/>
      <c r="AD106" s="39"/>
      <c r="AE106" s="39"/>
      <c r="AF106" s="39"/>
      <c r="AG106" s="39"/>
      <c r="AH106" s="39"/>
      <c r="AI106" s="39"/>
      <c r="AJ106" s="39"/>
      <c r="AK106" s="39"/>
      <c r="AL106" s="38"/>
      <c r="AM106" s="304">
        <f t="shared" si="4"/>
        <v>0</v>
      </c>
      <c r="AN106" s="304"/>
      <c r="AO106" s="305">
        <f t="shared" si="5"/>
        <v>12</v>
      </c>
      <c r="AP106" s="306"/>
      <c r="AQ106" s="307"/>
      <c r="AR106" s="307"/>
      <c r="AS106" s="307"/>
      <c r="AT106" s="308"/>
    </row>
    <row r="107" spans="1:46" ht="18.95" customHeight="1">
      <c r="A107" s="2">
        <v>95</v>
      </c>
      <c r="B107" s="3" t="s">
        <v>1316</v>
      </c>
      <c r="C107" s="21"/>
      <c r="D107" s="22">
        <v>5</v>
      </c>
      <c r="E107" s="22">
        <v>7</v>
      </c>
      <c r="F107" s="22"/>
      <c r="G107" s="23"/>
      <c r="H107" s="22"/>
      <c r="I107" s="22"/>
      <c r="J107" s="22"/>
      <c r="K107" s="24"/>
      <c r="L107" s="25"/>
      <c r="M107" s="297"/>
      <c r="N107" s="46"/>
      <c r="O107" s="46"/>
      <c r="P107" s="26"/>
      <c r="Q107" s="26">
        <v>4</v>
      </c>
      <c r="R107" s="26"/>
      <c r="S107" s="26"/>
      <c r="T107" s="298">
        <f t="shared" si="3"/>
        <v>4</v>
      </c>
      <c r="U107" s="299"/>
      <c r="V107" s="300"/>
      <c r="W107" s="301"/>
      <c r="X107" s="302"/>
      <c r="Y107" s="303">
        <v>2</v>
      </c>
      <c r="Z107" s="39"/>
      <c r="AA107" s="39"/>
      <c r="AB107" s="39"/>
      <c r="AC107" s="39"/>
      <c r="AD107" s="39"/>
      <c r="AE107" s="39"/>
      <c r="AF107" s="39"/>
      <c r="AG107" s="39"/>
      <c r="AH107" s="39"/>
      <c r="AI107" s="39"/>
      <c r="AJ107" s="39"/>
      <c r="AK107" s="39"/>
      <c r="AL107" s="38"/>
      <c r="AM107" s="304">
        <f t="shared" si="4"/>
        <v>0</v>
      </c>
      <c r="AN107" s="304"/>
      <c r="AO107" s="305">
        <f t="shared" si="5"/>
        <v>6</v>
      </c>
      <c r="AP107" s="306"/>
      <c r="AQ107" s="307"/>
      <c r="AR107" s="307"/>
      <c r="AS107" s="307"/>
      <c r="AT107" s="308"/>
    </row>
    <row r="108" spans="1:46" ht="18.95" customHeight="1">
      <c r="A108" s="2">
        <v>96</v>
      </c>
      <c r="B108" s="3" t="s">
        <v>1317</v>
      </c>
      <c r="C108" s="21"/>
      <c r="D108" s="22">
        <v>5</v>
      </c>
      <c r="E108" s="22">
        <v>7</v>
      </c>
      <c r="F108" s="22"/>
      <c r="G108" s="23"/>
      <c r="H108" s="22"/>
      <c r="I108" s="22"/>
      <c r="J108" s="22"/>
      <c r="K108" s="24"/>
      <c r="L108" s="25"/>
      <c r="M108" s="297"/>
      <c r="N108" s="46"/>
      <c r="O108" s="46"/>
      <c r="P108" s="26"/>
      <c r="Q108" s="26">
        <v>8</v>
      </c>
      <c r="R108" s="26"/>
      <c r="S108" s="26"/>
      <c r="T108" s="298">
        <f t="shared" si="3"/>
        <v>8</v>
      </c>
      <c r="U108" s="299"/>
      <c r="V108" s="300"/>
      <c r="W108" s="301"/>
      <c r="X108" s="302"/>
      <c r="Y108" s="303">
        <v>4</v>
      </c>
      <c r="Z108" s="39"/>
      <c r="AA108" s="39"/>
      <c r="AB108" s="39"/>
      <c r="AC108" s="39"/>
      <c r="AD108" s="39"/>
      <c r="AE108" s="39"/>
      <c r="AF108" s="39"/>
      <c r="AG108" s="39"/>
      <c r="AH108" s="39"/>
      <c r="AI108" s="39"/>
      <c r="AJ108" s="39"/>
      <c r="AK108" s="39"/>
      <c r="AL108" s="38"/>
      <c r="AM108" s="304">
        <f t="shared" si="4"/>
        <v>0</v>
      </c>
      <c r="AN108" s="304"/>
      <c r="AO108" s="305">
        <f t="shared" si="5"/>
        <v>12</v>
      </c>
      <c r="AP108" s="306"/>
      <c r="AQ108" s="307"/>
      <c r="AR108" s="307"/>
      <c r="AS108" s="307"/>
      <c r="AT108" s="308"/>
    </row>
    <row r="109" spans="1:46" ht="18.95" customHeight="1">
      <c r="A109" s="2">
        <v>97</v>
      </c>
      <c r="B109" s="3" t="s">
        <v>1318</v>
      </c>
      <c r="C109" s="21"/>
      <c r="D109" s="22">
        <v>5</v>
      </c>
      <c r="E109" s="22">
        <v>7</v>
      </c>
      <c r="F109" s="22"/>
      <c r="G109" s="23"/>
      <c r="H109" s="22"/>
      <c r="I109" s="22"/>
      <c r="J109" s="22"/>
      <c r="K109" s="24"/>
      <c r="L109" s="25"/>
      <c r="M109" s="297"/>
      <c r="N109" s="46"/>
      <c r="O109" s="46"/>
      <c r="P109" s="26"/>
      <c r="Q109" s="26">
        <v>8</v>
      </c>
      <c r="R109" s="26"/>
      <c r="S109" s="26"/>
      <c r="T109" s="298">
        <f t="shared" si="3"/>
        <v>8</v>
      </c>
      <c r="U109" s="299"/>
      <c r="V109" s="300"/>
      <c r="W109" s="301"/>
      <c r="X109" s="302"/>
      <c r="Y109" s="303">
        <v>4</v>
      </c>
      <c r="Z109" s="39"/>
      <c r="AA109" s="39"/>
      <c r="AB109" s="39"/>
      <c r="AC109" s="39"/>
      <c r="AD109" s="39"/>
      <c r="AE109" s="39"/>
      <c r="AF109" s="39"/>
      <c r="AG109" s="39"/>
      <c r="AH109" s="39"/>
      <c r="AI109" s="39"/>
      <c r="AJ109" s="39"/>
      <c r="AK109" s="39"/>
      <c r="AL109" s="38"/>
      <c r="AM109" s="304">
        <f t="shared" si="4"/>
        <v>0</v>
      </c>
      <c r="AN109" s="304"/>
      <c r="AO109" s="305">
        <f t="shared" si="5"/>
        <v>12</v>
      </c>
      <c r="AP109" s="306"/>
      <c r="AQ109" s="307"/>
      <c r="AR109" s="307"/>
      <c r="AS109" s="307"/>
      <c r="AT109" s="308"/>
    </row>
    <row r="110" spans="1:46" ht="18.95" customHeight="1">
      <c r="A110" s="2">
        <v>98</v>
      </c>
      <c r="B110" s="3" t="s">
        <v>1319</v>
      </c>
      <c r="C110" s="21"/>
      <c r="D110" s="22">
        <v>5</v>
      </c>
      <c r="E110" s="22">
        <v>6</v>
      </c>
      <c r="F110" s="22"/>
      <c r="G110" s="23"/>
      <c r="H110" s="22"/>
      <c r="I110" s="22"/>
      <c r="J110" s="22"/>
      <c r="K110" s="24"/>
      <c r="L110" s="25"/>
      <c r="M110" s="297"/>
      <c r="N110" s="46"/>
      <c r="O110" s="46"/>
      <c r="P110" s="26"/>
      <c r="Q110" s="26">
        <v>6</v>
      </c>
      <c r="R110" s="26"/>
      <c r="S110" s="26"/>
      <c r="T110" s="298">
        <f t="shared" si="3"/>
        <v>6</v>
      </c>
      <c r="U110" s="299"/>
      <c r="V110" s="300"/>
      <c r="W110" s="301"/>
      <c r="X110" s="302"/>
      <c r="Y110" s="303">
        <v>3</v>
      </c>
      <c r="Z110" s="39"/>
      <c r="AA110" s="39"/>
      <c r="AB110" s="39"/>
      <c r="AC110" s="39"/>
      <c r="AD110" s="39"/>
      <c r="AE110" s="39"/>
      <c r="AF110" s="39"/>
      <c r="AG110" s="39"/>
      <c r="AH110" s="39"/>
      <c r="AI110" s="39"/>
      <c r="AJ110" s="39"/>
      <c r="AK110" s="39"/>
      <c r="AL110" s="38"/>
      <c r="AM110" s="304">
        <f t="shared" si="4"/>
        <v>0</v>
      </c>
      <c r="AN110" s="304"/>
      <c r="AO110" s="305">
        <f t="shared" si="5"/>
        <v>9</v>
      </c>
      <c r="AP110" s="306"/>
      <c r="AQ110" s="307"/>
      <c r="AR110" s="307"/>
      <c r="AS110" s="307"/>
      <c r="AT110" s="308"/>
    </row>
    <row r="111" spans="1:46" ht="18.95" customHeight="1">
      <c r="A111" s="2">
        <v>99</v>
      </c>
      <c r="B111" s="3" t="s">
        <v>1320</v>
      </c>
      <c r="C111" s="21"/>
      <c r="D111" s="22">
        <v>5</v>
      </c>
      <c r="E111" s="22">
        <v>6</v>
      </c>
      <c r="F111" s="22"/>
      <c r="G111" s="23"/>
      <c r="H111" s="22"/>
      <c r="I111" s="22"/>
      <c r="J111" s="22"/>
      <c r="K111" s="24"/>
      <c r="L111" s="25"/>
      <c r="M111" s="297"/>
      <c r="N111" s="46"/>
      <c r="O111" s="46"/>
      <c r="P111" s="26"/>
      <c r="Q111" s="26">
        <v>4</v>
      </c>
      <c r="R111" s="26"/>
      <c r="S111" s="26"/>
      <c r="T111" s="298">
        <f t="shared" si="3"/>
        <v>4</v>
      </c>
      <c r="U111" s="299"/>
      <c r="V111" s="300"/>
      <c r="W111" s="301"/>
      <c r="X111" s="302"/>
      <c r="Y111" s="303">
        <v>2</v>
      </c>
      <c r="Z111" s="39"/>
      <c r="AA111" s="39"/>
      <c r="AB111" s="39"/>
      <c r="AC111" s="39"/>
      <c r="AD111" s="39"/>
      <c r="AE111" s="39"/>
      <c r="AF111" s="39"/>
      <c r="AG111" s="39"/>
      <c r="AH111" s="39"/>
      <c r="AI111" s="39"/>
      <c r="AJ111" s="39"/>
      <c r="AK111" s="39"/>
      <c r="AL111" s="38"/>
      <c r="AM111" s="304">
        <f t="shared" si="4"/>
        <v>0</v>
      </c>
      <c r="AN111" s="304"/>
      <c r="AO111" s="305">
        <f t="shared" si="5"/>
        <v>6</v>
      </c>
      <c r="AP111" s="306"/>
      <c r="AQ111" s="307"/>
      <c r="AR111" s="307"/>
      <c r="AS111" s="307"/>
      <c r="AT111" s="308"/>
    </row>
    <row r="112" spans="1:46" ht="18.95" customHeight="1">
      <c r="A112" s="2">
        <v>100</v>
      </c>
      <c r="B112" s="21" t="s">
        <v>1323</v>
      </c>
      <c r="C112" s="21"/>
      <c r="D112" s="22">
        <v>5</v>
      </c>
      <c r="E112" s="22">
        <v>7</v>
      </c>
      <c r="F112" s="22"/>
      <c r="G112" s="23"/>
      <c r="H112" s="22"/>
      <c r="I112" s="22"/>
      <c r="J112" s="22"/>
      <c r="K112" s="24"/>
      <c r="L112" s="25"/>
      <c r="M112" s="297"/>
      <c r="N112" s="46"/>
      <c r="O112" s="46"/>
      <c r="P112" s="26"/>
      <c r="Q112" s="26">
        <v>6</v>
      </c>
      <c r="R112" s="26"/>
      <c r="S112" s="26"/>
      <c r="T112" s="298">
        <f t="shared" si="3"/>
        <v>6</v>
      </c>
      <c r="U112" s="299"/>
      <c r="V112" s="300"/>
      <c r="W112" s="301"/>
      <c r="X112" s="302"/>
      <c r="Y112" s="303">
        <v>3</v>
      </c>
      <c r="Z112" s="39"/>
      <c r="AA112" s="39"/>
      <c r="AB112" s="39"/>
      <c r="AC112" s="39"/>
      <c r="AD112" s="39"/>
      <c r="AE112" s="39"/>
      <c r="AF112" s="39"/>
      <c r="AG112" s="39"/>
      <c r="AH112" s="39"/>
      <c r="AI112" s="39"/>
      <c r="AJ112" s="39"/>
      <c r="AK112" s="39"/>
      <c r="AL112" s="38"/>
      <c r="AM112" s="304">
        <f t="shared" si="4"/>
        <v>0</v>
      </c>
      <c r="AN112" s="304"/>
      <c r="AO112" s="305">
        <f t="shared" si="5"/>
        <v>9</v>
      </c>
      <c r="AP112" s="306"/>
      <c r="AQ112" s="307"/>
      <c r="AR112" s="307"/>
      <c r="AS112" s="307"/>
      <c r="AT112" s="308"/>
    </row>
    <row r="113" spans="1:46" ht="18.95" customHeight="1">
      <c r="A113" s="2"/>
      <c r="B113" s="21" t="s">
        <v>1321</v>
      </c>
      <c r="C113" s="21"/>
      <c r="D113" s="22"/>
      <c r="E113" s="22"/>
      <c r="F113" s="22"/>
      <c r="G113" s="23"/>
      <c r="H113" s="22"/>
      <c r="I113" s="22"/>
      <c r="J113" s="22"/>
      <c r="K113" s="24"/>
      <c r="L113" s="25"/>
      <c r="M113" s="297"/>
      <c r="N113" s="46"/>
      <c r="O113" s="46"/>
      <c r="P113" s="26"/>
      <c r="Q113" s="26"/>
      <c r="R113" s="26"/>
      <c r="S113" s="26"/>
      <c r="T113" s="298">
        <f t="shared" si="3"/>
        <v>0</v>
      </c>
      <c r="U113" s="299"/>
      <c r="V113" s="300"/>
      <c r="W113" s="301"/>
      <c r="X113" s="302"/>
      <c r="Y113" s="303"/>
      <c r="Z113" s="39"/>
      <c r="AA113" s="39"/>
      <c r="AB113" s="39"/>
      <c r="AC113" s="39"/>
      <c r="AD113" s="39"/>
      <c r="AE113" s="39"/>
      <c r="AF113" s="39"/>
      <c r="AG113" s="39"/>
      <c r="AH113" s="39"/>
      <c r="AI113" s="39"/>
      <c r="AJ113" s="39"/>
      <c r="AK113" s="39"/>
      <c r="AL113" s="38"/>
      <c r="AM113" s="304">
        <f t="shared" si="4"/>
        <v>0</v>
      </c>
      <c r="AN113" s="304"/>
      <c r="AO113" s="305">
        <f t="shared" si="5"/>
        <v>0</v>
      </c>
      <c r="AP113" s="306"/>
      <c r="AQ113" s="307"/>
      <c r="AR113" s="307"/>
      <c r="AS113" s="307"/>
      <c r="AT113" s="308"/>
    </row>
    <row r="114" spans="1:46" ht="18.95" customHeight="1">
      <c r="A114" s="2">
        <v>101</v>
      </c>
      <c r="B114" s="1099" t="s">
        <v>1322</v>
      </c>
      <c r="C114" s="21"/>
      <c r="D114" s="22">
        <v>5</v>
      </c>
      <c r="E114" s="22">
        <v>6</v>
      </c>
      <c r="F114" s="22"/>
      <c r="G114" s="23"/>
      <c r="H114" s="22"/>
      <c r="I114" s="22"/>
      <c r="J114" s="22"/>
      <c r="K114" s="24"/>
      <c r="L114" s="25"/>
      <c r="M114" s="297"/>
      <c r="N114" s="46"/>
      <c r="O114" s="46"/>
      <c r="P114" s="26"/>
      <c r="Q114" s="26">
        <v>2</v>
      </c>
      <c r="R114" s="26"/>
      <c r="S114" s="26"/>
      <c r="T114" s="298">
        <f t="shared" si="3"/>
        <v>2</v>
      </c>
      <c r="U114" s="299"/>
      <c r="V114" s="300"/>
      <c r="W114" s="301"/>
      <c r="X114" s="302"/>
      <c r="Y114" s="303">
        <v>1</v>
      </c>
      <c r="Z114" s="39"/>
      <c r="AA114" s="39"/>
      <c r="AB114" s="39"/>
      <c r="AC114" s="39"/>
      <c r="AD114" s="39"/>
      <c r="AE114" s="39"/>
      <c r="AF114" s="39"/>
      <c r="AG114" s="39"/>
      <c r="AH114" s="39"/>
      <c r="AI114" s="39"/>
      <c r="AJ114" s="39"/>
      <c r="AK114" s="39"/>
      <c r="AL114" s="38"/>
      <c r="AM114" s="304">
        <f t="shared" si="4"/>
        <v>0</v>
      </c>
      <c r="AN114" s="304"/>
      <c r="AO114" s="305">
        <f t="shared" si="5"/>
        <v>3</v>
      </c>
      <c r="AP114" s="306"/>
      <c r="AQ114" s="307"/>
      <c r="AR114" s="307"/>
      <c r="AS114" s="307"/>
      <c r="AT114" s="308"/>
    </row>
    <row r="115" spans="1:46" ht="18.95" customHeight="1">
      <c r="A115" s="2"/>
      <c r="B115" s="3" t="s">
        <v>1351</v>
      </c>
      <c r="C115" s="21"/>
      <c r="D115" s="22"/>
      <c r="E115" s="22"/>
      <c r="F115" s="22"/>
      <c r="G115" s="23"/>
      <c r="H115" s="22"/>
      <c r="I115" s="22"/>
      <c r="J115" s="22"/>
      <c r="K115" s="24"/>
      <c r="L115" s="25"/>
      <c r="M115" s="297"/>
      <c r="N115" s="46"/>
      <c r="O115" s="46"/>
      <c r="P115" s="26"/>
      <c r="Q115" s="26"/>
      <c r="R115" s="26"/>
      <c r="S115" s="26"/>
      <c r="T115" s="298">
        <f t="shared" si="3"/>
        <v>0</v>
      </c>
      <c r="U115" s="299"/>
      <c r="V115" s="300"/>
      <c r="W115" s="301"/>
      <c r="X115" s="302"/>
      <c r="Y115" s="303"/>
      <c r="Z115" s="39"/>
      <c r="AA115" s="39"/>
      <c r="AB115" s="39"/>
      <c r="AC115" s="39"/>
      <c r="AD115" s="39"/>
      <c r="AE115" s="39"/>
      <c r="AF115" s="39"/>
      <c r="AG115" s="39"/>
      <c r="AH115" s="39"/>
      <c r="AI115" s="39"/>
      <c r="AJ115" s="39"/>
      <c r="AK115" s="39"/>
      <c r="AL115" s="38"/>
      <c r="AM115" s="304">
        <f t="shared" si="4"/>
        <v>0</v>
      </c>
      <c r="AN115" s="304"/>
      <c r="AO115" s="305">
        <f t="shared" si="5"/>
        <v>0</v>
      </c>
      <c r="AP115" s="306"/>
      <c r="AQ115" s="307"/>
      <c r="AR115" s="307"/>
      <c r="AS115" s="307"/>
      <c r="AT115" s="308"/>
    </row>
    <row r="116" spans="1:46" ht="18.95" customHeight="1">
      <c r="A116" s="2">
        <v>102</v>
      </c>
      <c r="B116" s="3" t="s">
        <v>1324</v>
      </c>
      <c r="C116" s="21"/>
      <c r="D116" s="22">
        <v>2</v>
      </c>
      <c r="E116" s="22">
        <v>4</v>
      </c>
      <c r="F116" s="22"/>
      <c r="G116" s="23"/>
      <c r="H116" s="22"/>
      <c r="I116" s="22"/>
      <c r="J116" s="22"/>
      <c r="K116" s="24">
        <v>8.25</v>
      </c>
      <c r="L116" s="25"/>
      <c r="M116" s="297"/>
      <c r="N116" s="46"/>
      <c r="O116" s="46"/>
      <c r="P116" s="26"/>
      <c r="Q116" s="26"/>
      <c r="R116" s="26"/>
      <c r="S116" s="26"/>
      <c r="T116" s="298">
        <f t="shared" si="3"/>
        <v>0</v>
      </c>
      <c r="U116" s="299"/>
      <c r="V116" s="300"/>
      <c r="W116" s="301"/>
      <c r="X116" s="302"/>
      <c r="Y116" s="303"/>
      <c r="Z116" s="39"/>
      <c r="AA116" s="39"/>
      <c r="AB116" s="39"/>
      <c r="AC116" s="39"/>
      <c r="AD116" s="39"/>
      <c r="AE116" s="39"/>
      <c r="AF116" s="39"/>
      <c r="AG116" s="39"/>
      <c r="AH116" s="39"/>
      <c r="AI116" s="39"/>
      <c r="AJ116" s="39"/>
      <c r="AK116" s="39"/>
      <c r="AL116" s="38"/>
      <c r="AM116" s="304">
        <f t="shared" si="4"/>
        <v>0</v>
      </c>
      <c r="AN116" s="304"/>
      <c r="AO116" s="305">
        <f t="shared" si="5"/>
        <v>0</v>
      </c>
      <c r="AP116" s="306"/>
      <c r="AQ116" s="307"/>
      <c r="AR116" s="307"/>
      <c r="AS116" s="307"/>
      <c r="AT116" s="308"/>
    </row>
    <row r="117" spans="1:46" ht="18.95" customHeight="1">
      <c r="A117" s="2">
        <v>103</v>
      </c>
      <c r="B117" s="3" t="s">
        <v>1325</v>
      </c>
      <c r="C117" s="21"/>
      <c r="D117" s="22">
        <v>2</v>
      </c>
      <c r="E117" s="22">
        <v>4</v>
      </c>
      <c r="F117" s="22"/>
      <c r="G117" s="23"/>
      <c r="H117" s="22"/>
      <c r="I117" s="22"/>
      <c r="J117" s="22"/>
      <c r="K117" s="24">
        <v>8.25</v>
      </c>
      <c r="L117" s="25"/>
      <c r="M117" s="297"/>
      <c r="N117" s="46"/>
      <c r="O117" s="46"/>
      <c r="P117" s="26"/>
      <c r="Q117" s="26"/>
      <c r="R117" s="26"/>
      <c r="S117" s="26"/>
      <c r="T117" s="298">
        <f t="shared" si="3"/>
        <v>0</v>
      </c>
      <c r="U117" s="299"/>
      <c r="V117" s="300"/>
      <c r="W117" s="301"/>
      <c r="X117" s="302"/>
      <c r="Y117" s="303"/>
      <c r="Z117" s="39"/>
      <c r="AA117" s="39"/>
      <c r="AB117" s="39"/>
      <c r="AC117" s="39"/>
      <c r="AD117" s="39"/>
      <c r="AE117" s="39"/>
      <c r="AF117" s="39"/>
      <c r="AG117" s="39"/>
      <c r="AH117" s="39"/>
      <c r="AI117" s="39"/>
      <c r="AJ117" s="39"/>
      <c r="AK117" s="39"/>
      <c r="AL117" s="38"/>
      <c r="AM117" s="304">
        <f t="shared" si="4"/>
        <v>0</v>
      </c>
      <c r="AN117" s="304"/>
      <c r="AO117" s="305">
        <f t="shared" si="5"/>
        <v>0</v>
      </c>
      <c r="AP117" s="306"/>
      <c r="AQ117" s="307"/>
      <c r="AR117" s="307"/>
      <c r="AS117" s="307"/>
      <c r="AT117" s="308"/>
    </row>
    <row r="118" spans="1:46" ht="18.95" customHeight="1">
      <c r="A118" s="2">
        <v>104</v>
      </c>
      <c r="B118" s="3" t="s">
        <v>2219</v>
      </c>
      <c r="C118" s="21"/>
      <c r="D118" s="22">
        <v>2</v>
      </c>
      <c r="E118" s="22"/>
      <c r="F118" s="22"/>
      <c r="G118" s="23"/>
      <c r="H118" s="22"/>
      <c r="I118" s="22"/>
      <c r="J118" s="22"/>
      <c r="K118" s="24">
        <v>8.25</v>
      </c>
      <c r="L118" s="25"/>
      <c r="M118" s="297"/>
      <c r="N118" s="46"/>
      <c r="O118" s="46"/>
      <c r="P118" s="26"/>
      <c r="Q118" s="26"/>
      <c r="R118" s="26"/>
      <c r="S118" s="26"/>
      <c r="T118" s="298">
        <f t="shared" si="3"/>
        <v>0</v>
      </c>
      <c r="U118" s="299"/>
      <c r="V118" s="300"/>
      <c r="W118" s="301"/>
      <c r="X118" s="302"/>
      <c r="Y118" s="303"/>
      <c r="Z118" s="39"/>
      <c r="AA118" s="39"/>
      <c r="AB118" s="39"/>
      <c r="AC118" s="39"/>
      <c r="AD118" s="39"/>
      <c r="AE118" s="39"/>
      <c r="AF118" s="39"/>
      <c r="AG118" s="39"/>
      <c r="AH118" s="39"/>
      <c r="AI118" s="39"/>
      <c r="AJ118" s="39"/>
      <c r="AK118" s="39"/>
      <c r="AL118" s="38"/>
      <c r="AM118" s="304">
        <f t="shared" si="4"/>
        <v>0</v>
      </c>
      <c r="AN118" s="304"/>
      <c r="AO118" s="305">
        <f t="shared" si="5"/>
        <v>0</v>
      </c>
      <c r="AP118" s="306"/>
      <c r="AQ118" s="307"/>
      <c r="AR118" s="307"/>
      <c r="AS118" s="307"/>
      <c r="AT118" s="308"/>
    </row>
    <row r="119" spans="1:46" ht="18.95" customHeight="1">
      <c r="A119" s="2"/>
      <c r="B119" s="3"/>
      <c r="C119" s="21"/>
      <c r="D119" s="22"/>
      <c r="E119" s="22"/>
      <c r="F119" s="22"/>
      <c r="G119" s="23"/>
      <c r="H119" s="22"/>
      <c r="I119" s="22"/>
      <c r="J119" s="22"/>
      <c r="K119" s="24"/>
      <c r="L119" s="25"/>
      <c r="M119" s="297"/>
      <c r="N119" s="46"/>
      <c r="O119" s="46"/>
      <c r="P119" s="26"/>
      <c r="Q119" s="26"/>
      <c r="R119" s="26"/>
      <c r="S119" s="26"/>
      <c r="T119" s="298"/>
      <c r="U119" s="299"/>
      <c r="V119" s="300"/>
      <c r="W119" s="301"/>
      <c r="X119" s="302"/>
      <c r="Y119" s="303"/>
      <c r="Z119" s="39"/>
      <c r="AA119" s="39"/>
      <c r="AB119" s="39"/>
      <c r="AC119" s="39"/>
      <c r="AD119" s="39"/>
      <c r="AE119" s="39"/>
      <c r="AF119" s="39"/>
      <c r="AG119" s="39"/>
      <c r="AH119" s="39"/>
      <c r="AI119" s="39"/>
      <c r="AJ119" s="39"/>
      <c r="AK119" s="39"/>
      <c r="AL119" s="38"/>
      <c r="AM119" s="304"/>
      <c r="AN119" s="304"/>
      <c r="AO119" s="305"/>
      <c r="AP119" s="306"/>
      <c r="AQ119" s="307"/>
      <c r="AR119" s="307"/>
      <c r="AS119" s="307"/>
      <c r="AT119" s="308"/>
    </row>
    <row r="120" spans="1:46" ht="18.95" customHeight="1">
      <c r="A120" s="2"/>
      <c r="B120" s="3"/>
      <c r="C120" s="21"/>
      <c r="D120" s="22"/>
      <c r="E120" s="22"/>
      <c r="F120" s="22"/>
      <c r="G120" s="23"/>
      <c r="H120" s="22"/>
      <c r="I120" s="22"/>
      <c r="J120" s="22"/>
      <c r="K120" s="24"/>
      <c r="L120" s="25"/>
      <c r="M120" s="297"/>
      <c r="N120" s="46"/>
      <c r="O120" s="46"/>
      <c r="P120" s="26"/>
      <c r="Q120" s="26"/>
      <c r="R120" s="26"/>
      <c r="S120" s="26"/>
      <c r="T120" s="298"/>
      <c r="U120" s="299"/>
      <c r="V120" s="300"/>
      <c r="W120" s="301"/>
      <c r="X120" s="302"/>
      <c r="Y120" s="303"/>
      <c r="Z120" s="39"/>
      <c r="AA120" s="39"/>
      <c r="AB120" s="39"/>
      <c r="AC120" s="39"/>
      <c r="AD120" s="39"/>
      <c r="AE120" s="39"/>
      <c r="AF120" s="39"/>
      <c r="AG120" s="39"/>
      <c r="AH120" s="39"/>
      <c r="AI120" s="39"/>
      <c r="AJ120" s="39"/>
      <c r="AK120" s="39"/>
      <c r="AL120" s="38"/>
      <c r="AM120" s="304"/>
      <c r="AN120" s="304"/>
      <c r="AO120" s="305"/>
      <c r="AP120" s="306"/>
      <c r="AQ120" s="307"/>
      <c r="AR120" s="307"/>
      <c r="AS120" s="307"/>
      <c r="AT120" s="308"/>
    </row>
    <row r="121" spans="1:46" ht="18.95" customHeight="1">
      <c r="A121" s="2"/>
      <c r="B121" s="3"/>
      <c r="C121" s="21"/>
      <c r="D121" s="22"/>
      <c r="E121" s="22"/>
      <c r="F121" s="22"/>
      <c r="G121" s="23"/>
      <c r="H121" s="22"/>
      <c r="I121" s="22"/>
      <c r="J121" s="22"/>
      <c r="K121" s="24"/>
      <c r="L121" s="25"/>
      <c r="M121" s="297"/>
      <c r="N121" s="46"/>
      <c r="O121" s="46"/>
      <c r="P121" s="26"/>
      <c r="Q121" s="26"/>
      <c r="R121" s="26"/>
      <c r="S121" s="26"/>
      <c r="T121" s="298"/>
      <c r="U121" s="299"/>
      <c r="V121" s="300"/>
      <c r="W121" s="301"/>
      <c r="X121" s="302"/>
      <c r="Y121" s="303"/>
      <c r="Z121" s="39"/>
      <c r="AA121" s="39"/>
      <c r="AB121" s="39"/>
      <c r="AC121" s="39"/>
      <c r="AD121" s="39"/>
      <c r="AE121" s="39"/>
      <c r="AF121" s="39"/>
      <c r="AG121" s="39"/>
      <c r="AH121" s="39"/>
      <c r="AI121" s="39"/>
      <c r="AJ121" s="39"/>
      <c r="AK121" s="39"/>
      <c r="AL121" s="38"/>
      <c r="AM121" s="304"/>
      <c r="AN121" s="304"/>
      <c r="AO121" s="305"/>
      <c r="AP121" s="306"/>
      <c r="AQ121" s="307"/>
      <c r="AR121" s="307"/>
      <c r="AS121" s="307"/>
      <c r="AT121" s="308"/>
    </row>
    <row r="122" spans="1:46" ht="18.95" customHeight="1">
      <c r="A122" s="2"/>
      <c r="B122" s="3"/>
      <c r="C122" s="21"/>
      <c r="D122" s="22"/>
      <c r="E122" s="22"/>
      <c r="F122" s="22"/>
      <c r="G122" s="23"/>
      <c r="H122" s="22"/>
      <c r="I122" s="22"/>
      <c r="J122" s="22"/>
      <c r="K122" s="24"/>
      <c r="L122" s="25"/>
      <c r="M122" s="297"/>
      <c r="N122" s="46"/>
      <c r="O122" s="46"/>
      <c r="P122" s="26"/>
      <c r="Q122" s="26"/>
      <c r="R122" s="26"/>
      <c r="S122" s="26"/>
      <c r="T122" s="298"/>
      <c r="U122" s="299"/>
      <c r="V122" s="300"/>
      <c r="W122" s="301"/>
      <c r="X122" s="302"/>
      <c r="Y122" s="303"/>
      <c r="Z122" s="39"/>
      <c r="AA122" s="39"/>
      <c r="AB122" s="39"/>
      <c r="AC122" s="39"/>
      <c r="AD122" s="39"/>
      <c r="AE122" s="39"/>
      <c r="AF122" s="39"/>
      <c r="AG122" s="39"/>
      <c r="AH122" s="39"/>
      <c r="AI122" s="39"/>
      <c r="AJ122" s="39"/>
      <c r="AK122" s="39"/>
      <c r="AL122" s="38"/>
      <c r="AM122" s="304"/>
      <c r="AN122" s="304"/>
      <c r="AO122" s="305"/>
      <c r="AP122" s="306"/>
      <c r="AQ122" s="307"/>
      <c r="AR122" s="307"/>
      <c r="AS122" s="307"/>
      <c r="AT122" s="308"/>
    </row>
    <row r="123" spans="1:46" ht="18.95" customHeight="1">
      <c r="A123" s="2"/>
      <c r="B123" s="3"/>
      <c r="C123" s="21"/>
      <c r="D123" s="22"/>
      <c r="E123" s="22"/>
      <c r="F123" s="22"/>
      <c r="G123" s="23"/>
      <c r="H123" s="22"/>
      <c r="I123" s="22"/>
      <c r="J123" s="22"/>
      <c r="K123" s="24"/>
      <c r="L123" s="25"/>
      <c r="M123" s="297"/>
      <c r="N123" s="46"/>
      <c r="O123" s="46"/>
      <c r="P123" s="26"/>
      <c r="Q123" s="26"/>
      <c r="R123" s="26"/>
      <c r="S123" s="26"/>
      <c r="T123" s="298"/>
      <c r="U123" s="299"/>
      <c r="V123" s="300"/>
      <c r="W123" s="301"/>
      <c r="X123" s="302"/>
      <c r="Y123" s="303"/>
      <c r="Z123" s="39"/>
      <c r="AA123" s="39"/>
      <c r="AB123" s="39"/>
      <c r="AC123" s="39"/>
      <c r="AD123" s="39"/>
      <c r="AE123" s="39"/>
      <c r="AF123" s="39"/>
      <c r="AG123" s="39"/>
      <c r="AH123" s="39"/>
      <c r="AI123" s="39"/>
      <c r="AJ123" s="39"/>
      <c r="AK123" s="39"/>
      <c r="AL123" s="38"/>
      <c r="AM123" s="304"/>
      <c r="AN123" s="304"/>
      <c r="AO123" s="305"/>
      <c r="AP123" s="306"/>
      <c r="AQ123" s="307"/>
      <c r="AR123" s="307"/>
      <c r="AS123" s="307"/>
      <c r="AT123" s="308"/>
    </row>
    <row r="124" spans="1:46" ht="18.95" customHeight="1">
      <c r="A124" s="2"/>
      <c r="B124" s="3"/>
      <c r="C124" s="21"/>
      <c r="D124" s="22"/>
      <c r="E124" s="22"/>
      <c r="F124" s="22"/>
      <c r="G124" s="23"/>
      <c r="H124" s="22"/>
      <c r="I124" s="22"/>
      <c r="J124" s="22"/>
      <c r="K124" s="24"/>
      <c r="L124" s="25"/>
      <c r="M124" s="297"/>
      <c r="N124" s="46"/>
      <c r="O124" s="46"/>
      <c r="P124" s="26"/>
      <c r="Q124" s="26"/>
      <c r="R124" s="26"/>
      <c r="S124" s="26"/>
      <c r="T124" s="298"/>
      <c r="U124" s="299"/>
      <c r="V124" s="300"/>
      <c r="W124" s="301"/>
      <c r="X124" s="302"/>
      <c r="Y124" s="303"/>
      <c r="Z124" s="39"/>
      <c r="AA124" s="39"/>
      <c r="AB124" s="39"/>
      <c r="AC124" s="39"/>
      <c r="AD124" s="39"/>
      <c r="AE124" s="39"/>
      <c r="AF124" s="39"/>
      <c r="AG124" s="39"/>
      <c r="AH124" s="39"/>
      <c r="AI124" s="39"/>
      <c r="AJ124" s="39"/>
      <c r="AK124" s="39"/>
      <c r="AL124" s="38"/>
      <c r="AM124" s="304"/>
      <c r="AN124" s="304"/>
      <c r="AO124" s="305"/>
      <c r="AP124" s="306"/>
      <c r="AQ124" s="307"/>
      <c r="AR124" s="307"/>
      <c r="AS124" s="307"/>
      <c r="AT124" s="308"/>
    </row>
    <row r="125" spans="1:46" ht="18.95" customHeight="1">
      <c r="A125" s="2"/>
      <c r="B125" s="3"/>
      <c r="C125" s="21"/>
      <c r="D125" s="22"/>
      <c r="E125" s="22"/>
      <c r="F125" s="22"/>
      <c r="G125" s="23"/>
      <c r="H125" s="22"/>
      <c r="I125" s="22"/>
      <c r="J125" s="22"/>
      <c r="K125" s="24"/>
      <c r="L125" s="25"/>
      <c r="M125" s="297"/>
      <c r="N125" s="46"/>
      <c r="O125" s="46"/>
      <c r="P125" s="26"/>
      <c r="Q125" s="26"/>
      <c r="R125" s="26"/>
      <c r="S125" s="26"/>
      <c r="T125" s="298"/>
      <c r="U125" s="299"/>
      <c r="V125" s="300"/>
      <c r="W125" s="301"/>
      <c r="X125" s="302"/>
      <c r="Y125" s="303"/>
      <c r="Z125" s="39"/>
      <c r="AA125" s="39"/>
      <c r="AB125" s="39"/>
      <c r="AC125" s="39"/>
      <c r="AD125" s="39"/>
      <c r="AE125" s="39"/>
      <c r="AF125" s="39"/>
      <c r="AG125" s="39"/>
      <c r="AH125" s="39"/>
      <c r="AI125" s="39"/>
      <c r="AJ125" s="39"/>
      <c r="AK125" s="39"/>
      <c r="AL125" s="38"/>
      <c r="AM125" s="304"/>
      <c r="AN125" s="304"/>
      <c r="AO125" s="305"/>
      <c r="AP125" s="306"/>
      <c r="AQ125" s="307"/>
      <c r="AR125" s="307"/>
      <c r="AS125" s="307"/>
      <c r="AT125" s="308"/>
    </row>
    <row r="126" spans="1:46" ht="18.95" customHeight="1">
      <c r="A126" s="2"/>
      <c r="B126" s="3"/>
      <c r="C126" s="21"/>
      <c r="D126" s="22"/>
      <c r="E126" s="22"/>
      <c r="F126" s="22"/>
      <c r="G126" s="23"/>
      <c r="H126" s="22"/>
      <c r="I126" s="22"/>
      <c r="J126" s="22"/>
      <c r="K126" s="24"/>
      <c r="L126" s="25"/>
      <c r="M126" s="297"/>
      <c r="N126" s="46"/>
      <c r="O126" s="46"/>
      <c r="P126" s="26"/>
      <c r="Q126" s="26"/>
      <c r="R126" s="26"/>
      <c r="S126" s="26"/>
      <c r="T126" s="298"/>
      <c r="U126" s="299"/>
      <c r="V126" s="300"/>
      <c r="W126" s="301"/>
      <c r="X126" s="302"/>
      <c r="Y126" s="303"/>
      <c r="Z126" s="39"/>
      <c r="AA126" s="39"/>
      <c r="AB126" s="39"/>
      <c r="AC126" s="39"/>
      <c r="AD126" s="39"/>
      <c r="AE126" s="39"/>
      <c r="AF126" s="39"/>
      <c r="AG126" s="39"/>
      <c r="AH126" s="39"/>
      <c r="AI126" s="39"/>
      <c r="AJ126" s="39"/>
      <c r="AK126" s="39"/>
      <c r="AL126" s="38"/>
      <c r="AM126" s="304"/>
      <c r="AN126" s="304"/>
      <c r="AO126" s="305"/>
      <c r="AP126" s="306"/>
      <c r="AQ126" s="307"/>
      <c r="AR126" s="307"/>
      <c r="AS126" s="307"/>
      <c r="AT126" s="308"/>
    </row>
    <row r="127" spans="1:46" ht="18.95" customHeight="1">
      <c r="A127" s="2"/>
      <c r="B127" s="21"/>
      <c r="C127" s="21"/>
      <c r="D127" s="22"/>
      <c r="E127" s="22"/>
      <c r="F127" s="22"/>
      <c r="G127" s="23"/>
      <c r="H127" s="22"/>
      <c r="I127" s="22"/>
      <c r="J127" s="22"/>
      <c r="K127" s="24"/>
      <c r="L127" s="25"/>
      <c r="M127" s="297"/>
      <c r="N127" s="46"/>
      <c r="O127" s="46"/>
      <c r="P127" s="26"/>
      <c r="Q127" s="26"/>
      <c r="R127" s="26"/>
      <c r="S127" s="26"/>
      <c r="T127" s="298"/>
      <c r="U127" s="299"/>
      <c r="V127" s="300"/>
      <c r="W127" s="301"/>
      <c r="X127" s="302"/>
      <c r="Y127" s="303"/>
      <c r="Z127" s="39"/>
      <c r="AA127" s="39"/>
      <c r="AB127" s="39"/>
      <c r="AC127" s="39"/>
      <c r="AD127" s="39"/>
      <c r="AE127" s="39"/>
      <c r="AF127" s="39"/>
      <c r="AG127" s="39"/>
      <c r="AH127" s="39"/>
      <c r="AI127" s="39"/>
      <c r="AJ127" s="39"/>
      <c r="AK127" s="39"/>
      <c r="AL127" s="38"/>
      <c r="AM127" s="304"/>
      <c r="AN127" s="304"/>
      <c r="AO127" s="305"/>
      <c r="AP127" s="306"/>
      <c r="AQ127" s="307"/>
      <c r="AR127" s="307"/>
      <c r="AS127" s="307"/>
      <c r="AT127" s="308"/>
    </row>
    <row r="128" spans="1:46" ht="18.95" customHeight="1">
      <c r="A128" s="2"/>
      <c r="B128" s="21"/>
      <c r="C128" s="21"/>
      <c r="D128" s="22"/>
      <c r="E128" s="22"/>
      <c r="F128" s="22"/>
      <c r="G128" s="23"/>
      <c r="H128" s="22"/>
      <c r="I128" s="22"/>
      <c r="J128" s="22"/>
      <c r="K128" s="24"/>
      <c r="L128" s="25"/>
      <c r="M128" s="297"/>
      <c r="N128" s="46"/>
      <c r="O128" s="46"/>
      <c r="P128" s="26"/>
      <c r="Q128" s="26"/>
      <c r="R128" s="26"/>
      <c r="S128" s="26"/>
      <c r="T128" s="298"/>
      <c r="U128" s="299"/>
      <c r="V128" s="300"/>
      <c r="W128" s="301"/>
      <c r="X128" s="302"/>
      <c r="Y128" s="303"/>
      <c r="Z128" s="39"/>
      <c r="AA128" s="39"/>
      <c r="AB128" s="39"/>
      <c r="AC128" s="39"/>
      <c r="AD128" s="39"/>
      <c r="AE128" s="39"/>
      <c r="AF128" s="39"/>
      <c r="AG128" s="39"/>
      <c r="AH128" s="39"/>
      <c r="AI128" s="39"/>
      <c r="AJ128" s="39"/>
      <c r="AK128" s="39"/>
      <c r="AL128" s="38"/>
      <c r="AM128" s="304"/>
      <c r="AN128" s="304"/>
      <c r="AO128" s="305"/>
      <c r="AP128" s="306"/>
      <c r="AQ128" s="307"/>
      <c r="AR128" s="307"/>
      <c r="AS128" s="307"/>
      <c r="AT128" s="308"/>
    </row>
    <row r="129" spans="1:46" ht="18.95" customHeight="1">
      <c r="A129" s="2"/>
      <c r="B129" s="958"/>
      <c r="C129" s="21"/>
      <c r="D129" s="22"/>
      <c r="E129" s="22"/>
      <c r="F129" s="22"/>
      <c r="G129" s="23"/>
      <c r="H129" s="22"/>
      <c r="I129" s="22"/>
      <c r="J129" s="22"/>
      <c r="K129" s="24"/>
      <c r="L129" s="25"/>
      <c r="M129" s="297"/>
      <c r="N129" s="46"/>
      <c r="O129" s="46"/>
      <c r="P129" s="26"/>
      <c r="Q129" s="26"/>
      <c r="R129" s="26"/>
      <c r="S129" s="26"/>
      <c r="T129" s="298"/>
      <c r="U129" s="299"/>
      <c r="V129" s="300"/>
      <c r="W129" s="301"/>
      <c r="X129" s="302"/>
      <c r="Y129" s="303"/>
      <c r="Z129" s="39"/>
      <c r="AA129" s="39"/>
      <c r="AB129" s="39"/>
      <c r="AC129" s="39"/>
      <c r="AD129" s="39"/>
      <c r="AE129" s="39"/>
      <c r="AF129" s="39"/>
      <c r="AG129" s="39"/>
      <c r="AH129" s="39"/>
      <c r="AI129" s="39"/>
      <c r="AJ129" s="39"/>
      <c r="AK129" s="39"/>
      <c r="AL129" s="38"/>
      <c r="AM129" s="304"/>
      <c r="AN129" s="304"/>
      <c r="AO129" s="305"/>
      <c r="AP129" s="306"/>
      <c r="AQ129" s="307"/>
      <c r="AR129" s="307"/>
      <c r="AS129" s="307"/>
      <c r="AT129" s="308"/>
    </row>
    <row r="130" spans="1:46" ht="18.95" customHeight="1">
      <c r="A130" s="2"/>
      <c r="B130" s="3"/>
      <c r="C130" s="21"/>
      <c r="D130" s="22"/>
      <c r="E130" s="22"/>
      <c r="F130" s="22"/>
      <c r="G130" s="23"/>
      <c r="H130" s="22"/>
      <c r="I130" s="22"/>
      <c r="J130" s="22"/>
      <c r="K130" s="24"/>
      <c r="L130" s="25"/>
      <c r="M130" s="297"/>
      <c r="N130" s="46"/>
      <c r="O130" s="46"/>
      <c r="P130" s="26"/>
      <c r="Q130" s="26"/>
      <c r="R130" s="26"/>
      <c r="S130" s="26"/>
      <c r="T130" s="298"/>
      <c r="U130" s="299"/>
      <c r="V130" s="300"/>
      <c r="W130" s="301"/>
      <c r="X130" s="302"/>
      <c r="Y130" s="303"/>
      <c r="Z130" s="39"/>
      <c r="AA130" s="39"/>
      <c r="AB130" s="39"/>
      <c r="AC130" s="39"/>
      <c r="AD130" s="39"/>
      <c r="AE130" s="39"/>
      <c r="AF130" s="39"/>
      <c r="AG130" s="39"/>
      <c r="AH130" s="39"/>
      <c r="AI130" s="39"/>
      <c r="AJ130" s="39"/>
      <c r="AK130" s="39"/>
      <c r="AL130" s="38"/>
      <c r="AM130" s="304"/>
      <c r="AN130" s="304"/>
      <c r="AO130" s="305"/>
      <c r="AP130" s="306"/>
      <c r="AQ130" s="307"/>
      <c r="AR130" s="307"/>
      <c r="AS130" s="307"/>
      <c r="AT130" s="308"/>
    </row>
    <row r="131" spans="1:46" ht="18.95" customHeight="1">
      <c r="A131" s="2"/>
      <c r="B131" s="3"/>
      <c r="C131" s="21"/>
      <c r="D131" s="22"/>
      <c r="E131" s="22"/>
      <c r="F131" s="22"/>
      <c r="G131" s="23"/>
      <c r="H131" s="22"/>
      <c r="I131" s="22"/>
      <c r="J131" s="22"/>
      <c r="K131" s="24"/>
      <c r="L131" s="25"/>
      <c r="M131" s="297"/>
      <c r="N131" s="46"/>
      <c r="O131" s="46"/>
      <c r="P131" s="26"/>
      <c r="Q131" s="26"/>
      <c r="R131" s="26"/>
      <c r="S131" s="26"/>
      <c r="T131" s="298"/>
      <c r="U131" s="299"/>
      <c r="V131" s="300"/>
      <c r="W131" s="301"/>
      <c r="X131" s="302"/>
      <c r="Y131" s="303"/>
      <c r="Z131" s="39"/>
      <c r="AA131" s="39"/>
      <c r="AB131" s="39"/>
      <c r="AC131" s="39"/>
      <c r="AD131" s="39"/>
      <c r="AE131" s="39"/>
      <c r="AF131" s="39"/>
      <c r="AG131" s="39"/>
      <c r="AH131" s="39"/>
      <c r="AI131" s="39"/>
      <c r="AJ131" s="39"/>
      <c r="AK131" s="39"/>
      <c r="AL131" s="38"/>
      <c r="AM131" s="304"/>
      <c r="AN131" s="304"/>
      <c r="AO131" s="305"/>
      <c r="AP131" s="306"/>
      <c r="AQ131" s="307"/>
      <c r="AR131" s="307"/>
      <c r="AS131" s="307"/>
      <c r="AT131" s="308"/>
    </row>
    <row r="132" spans="1:46" ht="18.95" customHeight="1">
      <c r="A132" s="2"/>
      <c r="B132" s="3"/>
      <c r="C132" s="21"/>
      <c r="D132" s="22"/>
      <c r="E132" s="22"/>
      <c r="F132" s="22"/>
      <c r="G132" s="23"/>
      <c r="H132" s="22"/>
      <c r="I132" s="22"/>
      <c r="J132" s="22"/>
      <c r="K132" s="24"/>
      <c r="L132" s="25"/>
      <c r="M132" s="297"/>
      <c r="N132" s="46"/>
      <c r="O132" s="46"/>
      <c r="P132" s="26"/>
      <c r="Q132" s="26"/>
      <c r="R132" s="26"/>
      <c r="S132" s="26"/>
      <c r="T132" s="298"/>
      <c r="U132" s="299"/>
      <c r="V132" s="300"/>
      <c r="W132" s="301"/>
      <c r="X132" s="302"/>
      <c r="Y132" s="303"/>
      <c r="Z132" s="39"/>
      <c r="AA132" s="39"/>
      <c r="AB132" s="39"/>
      <c r="AC132" s="39"/>
      <c r="AD132" s="39"/>
      <c r="AE132" s="39"/>
      <c r="AF132" s="39"/>
      <c r="AG132" s="39"/>
      <c r="AH132" s="39"/>
      <c r="AI132" s="39"/>
      <c r="AJ132" s="39"/>
      <c r="AK132" s="39"/>
      <c r="AL132" s="38"/>
      <c r="AM132" s="304"/>
      <c r="AN132" s="304"/>
      <c r="AO132" s="305"/>
      <c r="AP132" s="306"/>
      <c r="AQ132" s="307"/>
      <c r="AR132" s="307"/>
      <c r="AS132" s="307"/>
      <c r="AT132" s="308"/>
    </row>
    <row r="133" spans="1:46" ht="18.95" customHeight="1">
      <c r="A133" s="2"/>
      <c r="B133" s="3"/>
      <c r="C133" s="21"/>
      <c r="D133" s="22"/>
      <c r="E133" s="22"/>
      <c r="F133" s="22"/>
      <c r="G133" s="23"/>
      <c r="H133" s="22"/>
      <c r="I133" s="22"/>
      <c r="J133" s="22"/>
      <c r="K133" s="24"/>
      <c r="L133" s="25"/>
      <c r="M133" s="297"/>
      <c r="N133" s="46"/>
      <c r="O133" s="46"/>
      <c r="P133" s="26"/>
      <c r="Q133" s="26"/>
      <c r="R133" s="26"/>
      <c r="S133" s="26"/>
      <c r="T133" s="298"/>
      <c r="U133" s="299"/>
      <c r="V133" s="300"/>
      <c r="W133" s="301"/>
      <c r="X133" s="302"/>
      <c r="Y133" s="303"/>
      <c r="Z133" s="39"/>
      <c r="AA133" s="39"/>
      <c r="AB133" s="39"/>
      <c r="AC133" s="39"/>
      <c r="AD133" s="39"/>
      <c r="AE133" s="39"/>
      <c r="AF133" s="39"/>
      <c r="AG133" s="39"/>
      <c r="AH133" s="39"/>
      <c r="AI133" s="39"/>
      <c r="AJ133" s="39"/>
      <c r="AK133" s="39"/>
      <c r="AL133" s="38"/>
      <c r="AM133" s="304"/>
      <c r="AN133" s="304"/>
      <c r="AO133" s="305"/>
      <c r="AP133" s="306"/>
      <c r="AQ133" s="307"/>
      <c r="AR133" s="307"/>
      <c r="AS133" s="307"/>
      <c r="AT133" s="308"/>
    </row>
    <row r="134" spans="1:46" ht="18.95" customHeight="1">
      <c r="A134" s="2"/>
      <c r="B134" s="3"/>
      <c r="C134" s="21"/>
      <c r="D134" s="22"/>
      <c r="E134" s="22"/>
      <c r="F134" s="22"/>
      <c r="G134" s="23"/>
      <c r="H134" s="22"/>
      <c r="I134" s="22"/>
      <c r="J134" s="22"/>
      <c r="K134" s="24"/>
      <c r="L134" s="25"/>
      <c r="M134" s="297"/>
      <c r="N134" s="46"/>
      <c r="O134" s="46"/>
      <c r="P134" s="26"/>
      <c r="Q134" s="26"/>
      <c r="R134" s="26"/>
      <c r="S134" s="26"/>
      <c r="T134" s="298"/>
      <c r="U134" s="299"/>
      <c r="V134" s="300"/>
      <c r="W134" s="301"/>
      <c r="X134" s="302"/>
      <c r="Y134" s="303"/>
      <c r="Z134" s="39"/>
      <c r="AA134" s="39"/>
      <c r="AB134" s="39"/>
      <c r="AC134" s="39"/>
      <c r="AD134" s="39"/>
      <c r="AE134" s="39"/>
      <c r="AF134" s="39"/>
      <c r="AG134" s="39"/>
      <c r="AH134" s="39"/>
      <c r="AI134" s="39"/>
      <c r="AJ134" s="39"/>
      <c r="AK134" s="39"/>
      <c r="AL134" s="38"/>
      <c r="AM134" s="304"/>
      <c r="AN134" s="304"/>
      <c r="AO134" s="305"/>
      <c r="AP134" s="306"/>
      <c r="AQ134" s="307"/>
      <c r="AR134" s="307"/>
      <c r="AS134" s="307"/>
      <c r="AT134" s="308"/>
    </row>
    <row r="135" spans="1:46" ht="18.95" customHeight="1">
      <c r="A135" s="2"/>
      <c r="B135" s="3"/>
      <c r="C135" s="21"/>
      <c r="D135" s="22"/>
      <c r="E135" s="22"/>
      <c r="F135" s="22"/>
      <c r="G135" s="23"/>
      <c r="H135" s="22"/>
      <c r="I135" s="22"/>
      <c r="J135" s="22"/>
      <c r="K135" s="24"/>
      <c r="L135" s="25"/>
      <c r="M135" s="297"/>
      <c r="N135" s="46"/>
      <c r="O135" s="46"/>
      <c r="P135" s="26"/>
      <c r="Q135" s="26"/>
      <c r="R135" s="26"/>
      <c r="S135" s="26"/>
      <c r="T135" s="298"/>
      <c r="U135" s="299"/>
      <c r="V135" s="300"/>
      <c r="W135" s="301"/>
      <c r="X135" s="302"/>
      <c r="Y135" s="303"/>
      <c r="Z135" s="39"/>
      <c r="AA135" s="39"/>
      <c r="AB135" s="39"/>
      <c r="AC135" s="39"/>
      <c r="AD135" s="39"/>
      <c r="AE135" s="39"/>
      <c r="AF135" s="39"/>
      <c r="AG135" s="39"/>
      <c r="AH135" s="39"/>
      <c r="AI135" s="39"/>
      <c r="AJ135" s="39"/>
      <c r="AK135" s="39"/>
      <c r="AL135" s="38"/>
      <c r="AM135" s="304"/>
      <c r="AN135" s="304"/>
      <c r="AO135" s="305"/>
      <c r="AP135" s="306"/>
      <c r="AQ135" s="307"/>
      <c r="AR135" s="307"/>
      <c r="AS135" s="307"/>
      <c r="AT135" s="308"/>
    </row>
    <row r="136" spans="1:46" ht="18.95" customHeight="1">
      <c r="A136" s="2"/>
      <c r="B136" s="3"/>
      <c r="C136" s="21"/>
      <c r="D136" s="22"/>
      <c r="E136" s="22"/>
      <c r="F136" s="22"/>
      <c r="G136" s="23"/>
      <c r="H136" s="22"/>
      <c r="I136" s="22"/>
      <c r="J136" s="22"/>
      <c r="K136" s="24"/>
      <c r="L136" s="25"/>
      <c r="M136" s="297"/>
      <c r="N136" s="46"/>
      <c r="O136" s="46"/>
      <c r="P136" s="26"/>
      <c r="Q136" s="26"/>
      <c r="R136" s="26"/>
      <c r="S136" s="26"/>
      <c r="T136" s="298"/>
      <c r="U136" s="299"/>
      <c r="V136" s="300"/>
      <c r="W136" s="301"/>
      <c r="X136" s="302"/>
      <c r="Y136" s="303"/>
      <c r="Z136" s="39"/>
      <c r="AA136" s="39"/>
      <c r="AB136" s="39"/>
      <c r="AC136" s="39"/>
      <c r="AD136" s="39"/>
      <c r="AE136" s="39"/>
      <c r="AF136" s="39"/>
      <c r="AG136" s="39"/>
      <c r="AH136" s="39"/>
      <c r="AI136" s="39"/>
      <c r="AJ136" s="39"/>
      <c r="AK136" s="39"/>
      <c r="AL136" s="38"/>
      <c r="AM136" s="304"/>
      <c r="AN136" s="304"/>
      <c r="AO136" s="305"/>
      <c r="AP136" s="306"/>
      <c r="AQ136" s="307"/>
      <c r="AR136" s="307"/>
      <c r="AS136" s="307"/>
      <c r="AT136" s="308"/>
    </row>
    <row r="137" spans="1:46" ht="18.95" customHeight="1">
      <c r="A137" s="2"/>
      <c r="B137" s="3"/>
      <c r="C137" s="21"/>
      <c r="D137" s="22"/>
      <c r="E137" s="22"/>
      <c r="F137" s="22"/>
      <c r="G137" s="23"/>
      <c r="H137" s="22"/>
      <c r="I137" s="22"/>
      <c r="J137" s="22"/>
      <c r="K137" s="24"/>
      <c r="L137" s="25"/>
      <c r="M137" s="297"/>
      <c r="N137" s="46"/>
      <c r="O137" s="46"/>
      <c r="P137" s="26"/>
      <c r="Q137" s="26"/>
      <c r="R137" s="26"/>
      <c r="S137" s="26"/>
      <c r="T137" s="298"/>
      <c r="U137" s="299"/>
      <c r="V137" s="300"/>
      <c r="W137" s="301"/>
      <c r="X137" s="302"/>
      <c r="Y137" s="303"/>
      <c r="Z137" s="39"/>
      <c r="AA137" s="39"/>
      <c r="AB137" s="39"/>
      <c r="AC137" s="39"/>
      <c r="AD137" s="39"/>
      <c r="AE137" s="39"/>
      <c r="AF137" s="39"/>
      <c r="AG137" s="39"/>
      <c r="AH137" s="39"/>
      <c r="AI137" s="39"/>
      <c r="AJ137" s="39"/>
      <c r="AK137" s="39"/>
      <c r="AL137" s="38"/>
      <c r="AM137" s="304"/>
      <c r="AN137" s="304"/>
      <c r="AO137" s="305"/>
      <c r="AP137" s="306"/>
      <c r="AQ137" s="307"/>
      <c r="AR137" s="307"/>
      <c r="AS137" s="307"/>
      <c r="AT137" s="308"/>
    </row>
    <row r="138" spans="1:46" ht="18.95" customHeight="1">
      <c r="A138" s="2"/>
      <c r="B138" s="3"/>
      <c r="C138" s="21"/>
      <c r="D138" s="22"/>
      <c r="E138" s="22"/>
      <c r="F138" s="22"/>
      <c r="G138" s="23"/>
      <c r="H138" s="22"/>
      <c r="I138" s="22"/>
      <c r="J138" s="22"/>
      <c r="K138" s="24"/>
      <c r="L138" s="25"/>
      <c r="M138" s="297"/>
      <c r="N138" s="46"/>
      <c r="O138" s="46"/>
      <c r="P138" s="26"/>
      <c r="Q138" s="26"/>
      <c r="R138" s="26"/>
      <c r="S138" s="26"/>
      <c r="T138" s="298"/>
      <c r="U138" s="299"/>
      <c r="V138" s="300"/>
      <c r="W138" s="301"/>
      <c r="X138" s="302"/>
      <c r="Y138" s="303"/>
      <c r="Z138" s="39"/>
      <c r="AA138" s="39"/>
      <c r="AB138" s="39"/>
      <c r="AC138" s="39"/>
      <c r="AD138" s="39"/>
      <c r="AE138" s="39"/>
      <c r="AF138" s="39"/>
      <c r="AG138" s="39"/>
      <c r="AH138" s="39"/>
      <c r="AI138" s="39"/>
      <c r="AJ138" s="39"/>
      <c r="AK138" s="39"/>
      <c r="AL138" s="38"/>
      <c r="AM138" s="304"/>
      <c r="AN138" s="304"/>
      <c r="AO138" s="305"/>
      <c r="AP138" s="306"/>
      <c r="AQ138" s="307"/>
      <c r="AR138" s="307"/>
      <c r="AS138" s="307"/>
      <c r="AT138" s="308"/>
    </row>
    <row r="139" spans="1:46" ht="18.95" customHeight="1">
      <c r="A139" s="2"/>
      <c r="B139" s="3"/>
      <c r="C139" s="21"/>
      <c r="D139" s="22"/>
      <c r="E139" s="22"/>
      <c r="F139" s="22"/>
      <c r="G139" s="23"/>
      <c r="H139" s="22"/>
      <c r="I139" s="22"/>
      <c r="J139" s="22"/>
      <c r="K139" s="24"/>
      <c r="L139" s="25"/>
      <c r="M139" s="297"/>
      <c r="N139" s="46"/>
      <c r="O139" s="46"/>
      <c r="P139" s="26"/>
      <c r="Q139" s="26"/>
      <c r="R139" s="26"/>
      <c r="S139" s="26"/>
      <c r="T139" s="298"/>
      <c r="U139" s="299"/>
      <c r="V139" s="300"/>
      <c r="W139" s="301"/>
      <c r="X139" s="302"/>
      <c r="Y139" s="303"/>
      <c r="Z139" s="39"/>
      <c r="AA139" s="39"/>
      <c r="AB139" s="39"/>
      <c r="AC139" s="39"/>
      <c r="AD139" s="39"/>
      <c r="AE139" s="39"/>
      <c r="AF139" s="39"/>
      <c r="AG139" s="39"/>
      <c r="AH139" s="39"/>
      <c r="AI139" s="39"/>
      <c r="AJ139" s="39"/>
      <c r="AK139" s="39"/>
      <c r="AL139" s="38"/>
      <c r="AM139" s="304"/>
      <c r="AN139" s="304"/>
      <c r="AO139" s="305"/>
      <c r="AP139" s="306"/>
      <c r="AQ139" s="307"/>
      <c r="AR139" s="307"/>
      <c r="AS139" s="307"/>
      <c r="AT139" s="308"/>
    </row>
    <row r="140" spans="1:46" ht="18.95" customHeight="1">
      <c r="A140" s="2"/>
      <c r="B140" s="3"/>
      <c r="C140" s="21"/>
      <c r="D140" s="22"/>
      <c r="E140" s="22"/>
      <c r="F140" s="22"/>
      <c r="G140" s="23"/>
      <c r="H140" s="22"/>
      <c r="I140" s="22"/>
      <c r="J140" s="22"/>
      <c r="K140" s="24"/>
      <c r="L140" s="25"/>
      <c r="M140" s="297"/>
      <c r="N140" s="46"/>
      <c r="O140" s="46"/>
      <c r="P140" s="26"/>
      <c r="Q140" s="26"/>
      <c r="R140" s="26"/>
      <c r="S140" s="26"/>
      <c r="T140" s="298"/>
      <c r="U140" s="299"/>
      <c r="V140" s="300"/>
      <c r="W140" s="301"/>
      <c r="X140" s="302"/>
      <c r="Y140" s="303"/>
      <c r="Z140" s="39"/>
      <c r="AA140" s="39"/>
      <c r="AB140" s="39"/>
      <c r="AC140" s="39"/>
      <c r="AD140" s="39"/>
      <c r="AE140" s="39"/>
      <c r="AF140" s="39"/>
      <c r="AG140" s="39"/>
      <c r="AH140" s="39"/>
      <c r="AI140" s="39"/>
      <c r="AJ140" s="39"/>
      <c r="AK140" s="39"/>
      <c r="AL140" s="38"/>
      <c r="AM140" s="304"/>
      <c r="AN140" s="304"/>
      <c r="AO140" s="305"/>
      <c r="AP140" s="306"/>
      <c r="AQ140" s="307"/>
      <c r="AR140" s="307"/>
      <c r="AS140" s="307"/>
      <c r="AT140" s="308"/>
    </row>
    <row r="141" spans="1:46" ht="18.95" customHeight="1">
      <c r="A141" s="2"/>
      <c r="B141" s="3"/>
      <c r="C141" s="21"/>
      <c r="D141" s="22"/>
      <c r="E141" s="22"/>
      <c r="F141" s="22"/>
      <c r="G141" s="23"/>
      <c r="H141" s="22"/>
      <c r="I141" s="22"/>
      <c r="J141" s="22"/>
      <c r="K141" s="24"/>
      <c r="L141" s="25"/>
      <c r="M141" s="297"/>
      <c r="N141" s="46"/>
      <c r="O141" s="46"/>
      <c r="P141" s="26"/>
      <c r="Q141" s="26"/>
      <c r="R141" s="26"/>
      <c r="S141" s="26"/>
      <c r="T141" s="298"/>
      <c r="U141" s="299"/>
      <c r="V141" s="300"/>
      <c r="W141" s="301"/>
      <c r="X141" s="302"/>
      <c r="Y141" s="303"/>
      <c r="Z141" s="39"/>
      <c r="AA141" s="39"/>
      <c r="AB141" s="39"/>
      <c r="AC141" s="39"/>
      <c r="AD141" s="39"/>
      <c r="AE141" s="39"/>
      <c r="AF141" s="39"/>
      <c r="AG141" s="39"/>
      <c r="AH141" s="39"/>
      <c r="AI141" s="39"/>
      <c r="AJ141" s="39"/>
      <c r="AK141" s="39"/>
      <c r="AL141" s="38"/>
      <c r="AM141" s="304"/>
      <c r="AN141" s="304"/>
      <c r="AO141" s="305"/>
      <c r="AP141" s="306"/>
      <c r="AQ141" s="307"/>
      <c r="AR141" s="307"/>
      <c r="AS141" s="307"/>
      <c r="AT141" s="308"/>
    </row>
    <row r="142" spans="1:46" ht="18.95" customHeight="1">
      <c r="A142" s="2"/>
      <c r="B142" s="3"/>
      <c r="C142" s="21"/>
      <c r="D142" s="22"/>
      <c r="E142" s="22"/>
      <c r="F142" s="22"/>
      <c r="G142" s="23"/>
      <c r="H142" s="22"/>
      <c r="I142" s="22"/>
      <c r="J142" s="22"/>
      <c r="K142" s="24"/>
      <c r="L142" s="25"/>
      <c r="M142" s="297"/>
      <c r="N142" s="46"/>
      <c r="O142" s="46"/>
      <c r="P142" s="26"/>
      <c r="Q142" s="26"/>
      <c r="R142" s="26"/>
      <c r="S142" s="26"/>
      <c r="T142" s="298"/>
      <c r="U142" s="299"/>
      <c r="V142" s="300"/>
      <c r="W142" s="301"/>
      <c r="X142" s="302"/>
      <c r="Y142" s="303"/>
      <c r="Z142" s="39"/>
      <c r="AA142" s="39"/>
      <c r="AB142" s="39"/>
      <c r="AC142" s="39"/>
      <c r="AD142" s="39"/>
      <c r="AE142" s="39"/>
      <c r="AF142" s="39"/>
      <c r="AG142" s="39"/>
      <c r="AH142" s="39"/>
      <c r="AI142" s="39"/>
      <c r="AJ142" s="39"/>
      <c r="AK142" s="39"/>
      <c r="AL142" s="38"/>
      <c r="AM142" s="304"/>
      <c r="AN142" s="304"/>
      <c r="AO142" s="305"/>
      <c r="AP142" s="306"/>
      <c r="AQ142" s="307"/>
      <c r="AR142" s="307"/>
      <c r="AS142" s="307"/>
      <c r="AT142" s="308"/>
    </row>
    <row r="143" spans="1:46" ht="18.95" customHeight="1">
      <c r="A143" s="2"/>
      <c r="B143" s="3"/>
      <c r="C143" s="21"/>
      <c r="D143" s="22"/>
      <c r="E143" s="22"/>
      <c r="F143" s="22"/>
      <c r="G143" s="23"/>
      <c r="H143" s="22"/>
      <c r="I143" s="22"/>
      <c r="J143" s="22"/>
      <c r="K143" s="24"/>
      <c r="L143" s="25"/>
      <c r="M143" s="297"/>
      <c r="N143" s="46"/>
      <c r="O143" s="46"/>
      <c r="P143" s="26"/>
      <c r="Q143" s="26"/>
      <c r="R143" s="26"/>
      <c r="S143" s="26"/>
      <c r="T143" s="298"/>
      <c r="U143" s="299"/>
      <c r="V143" s="300"/>
      <c r="W143" s="301"/>
      <c r="X143" s="302"/>
      <c r="Y143" s="303"/>
      <c r="Z143" s="39"/>
      <c r="AA143" s="39"/>
      <c r="AB143" s="39"/>
      <c r="AC143" s="39"/>
      <c r="AD143" s="39"/>
      <c r="AE143" s="39"/>
      <c r="AF143" s="39"/>
      <c r="AG143" s="39"/>
      <c r="AH143" s="39"/>
      <c r="AI143" s="39"/>
      <c r="AJ143" s="39"/>
      <c r="AK143" s="39"/>
      <c r="AL143" s="38"/>
      <c r="AM143" s="304"/>
      <c r="AN143" s="304"/>
      <c r="AO143" s="305"/>
      <c r="AP143" s="306"/>
      <c r="AQ143" s="307"/>
      <c r="AR143" s="307"/>
      <c r="AS143" s="307"/>
      <c r="AT143" s="308"/>
    </row>
    <row r="144" spans="1:46" ht="18.95" customHeight="1">
      <c r="A144" s="2"/>
      <c r="B144" s="3"/>
      <c r="C144" s="21"/>
      <c r="D144" s="22"/>
      <c r="E144" s="22"/>
      <c r="F144" s="22"/>
      <c r="G144" s="23"/>
      <c r="H144" s="22"/>
      <c r="I144" s="22"/>
      <c r="J144" s="22"/>
      <c r="K144" s="24"/>
      <c r="L144" s="25"/>
      <c r="M144" s="297"/>
      <c r="N144" s="46"/>
      <c r="O144" s="46"/>
      <c r="P144" s="26"/>
      <c r="Q144" s="26"/>
      <c r="R144" s="26"/>
      <c r="S144" s="26"/>
      <c r="T144" s="298"/>
      <c r="U144" s="299"/>
      <c r="V144" s="300"/>
      <c r="W144" s="301"/>
      <c r="X144" s="302"/>
      <c r="Y144" s="303"/>
      <c r="Z144" s="39"/>
      <c r="AA144" s="39"/>
      <c r="AB144" s="39"/>
      <c r="AC144" s="39"/>
      <c r="AD144" s="39"/>
      <c r="AE144" s="39"/>
      <c r="AF144" s="39"/>
      <c r="AG144" s="39"/>
      <c r="AH144" s="39"/>
      <c r="AI144" s="39"/>
      <c r="AJ144" s="39"/>
      <c r="AK144" s="39"/>
      <c r="AL144" s="38"/>
      <c r="AM144" s="304"/>
      <c r="AN144" s="304"/>
      <c r="AO144" s="305"/>
      <c r="AP144" s="306"/>
      <c r="AQ144" s="307"/>
      <c r="AR144" s="307"/>
      <c r="AS144" s="307"/>
      <c r="AT144" s="308"/>
    </row>
    <row r="145" spans="1:47" ht="18.95" customHeight="1">
      <c r="A145" s="2"/>
      <c r="B145" s="3"/>
      <c r="C145" s="21"/>
      <c r="D145" s="22"/>
      <c r="E145" s="22"/>
      <c r="F145" s="22"/>
      <c r="G145" s="23"/>
      <c r="H145" s="22"/>
      <c r="I145" s="22"/>
      <c r="J145" s="22"/>
      <c r="K145" s="24"/>
      <c r="L145" s="25"/>
      <c r="M145" s="297"/>
      <c r="N145" s="46"/>
      <c r="O145" s="46"/>
      <c r="P145" s="26"/>
      <c r="Q145" s="26"/>
      <c r="R145" s="26"/>
      <c r="S145" s="26"/>
      <c r="T145" s="298"/>
      <c r="U145" s="299"/>
      <c r="V145" s="300"/>
      <c r="W145" s="301"/>
      <c r="X145" s="302"/>
      <c r="Y145" s="303"/>
      <c r="Z145" s="39"/>
      <c r="AA145" s="39"/>
      <c r="AB145" s="39"/>
      <c r="AC145" s="39"/>
      <c r="AD145" s="39"/>
      <c r="AE145" s="39"/>
      <c r="AF145" s="39"/>
      <c r="AG145" s="39"/>
      <c r="AH145" s="39"/>
      <c r="AI145" s="39"/>
      <c r="AJ145" s="39"/>
      <c r="AK145" s="39"/>
      <c r="AL145" s="38"/>
      <c r="AM145" s="304"/>
      <c r="AN145" s="304"/>
      <c r="AO145" s="305"/>
      <c r="AP145" s="306"/>
      <c r="AQ145" s="307"/>
      <c r="AR145" s="307"/>
      <c r="AS145" s="307"/>
      <c r="AT145" s="308"/>
    </row>
    <row r="146" spans="1:47" ht="18.95" customHeight="1">
      <c r="A146" s="2"/>
      <c r="B146" s="3"/>
      <c r="C146" s="21"/>
      <c r="D146" s="22"/>
      <c r="E146" s="22"/>
      <c r="F146" s="22"/>
      <c r="G146" s="23"/>
      <c r="H146" s="22"/>
      <c r="I146" s="22"/>
      <c r="J146" s="22"/>
      <c r="K146" s="24"/>
      <c r="L146" s="25"/>
      <c r="M146" s="297"/>
      <c r="N146" s="46"/>
      <c r="O146" s="46"/>
      <c r="P146" s="26"/>
      <c r="Q146" s="26"/>
      <c r="R146" s="26"/>
      <c r="S146" s="26"/>
      <c r="T146" s="298"/>
      <c r="U146" s="299"/>
      <c r="V146" s="300"/>
      <c r="W146" s="301"/>
      <c r="X146" s="302"/>
      <c r="Y146" s="303"/>
      <c r="Z146" s="39"/>
      <c r="AA146" s="39"/>
      <c r="AB146" s="39"/>
      <c r="AC146" s="39"/>
      <c r="AD146" s="39"/>
      <c r="AE146" s="39"/>
      <c r="AF146" s="39"/>
      <c r="AG146" s="39"/>
      <c r="AH146" s="39"/>
      <c r="AI146" s="39"/>
      <c r="AJ146" s="39"/>
      <c r="AK146" s="39"/>
      <c r="AL146" s="38"/>
      <c r="AM146" s="304"/>
      <c r="AN146" s="304"/>
      <c r="AO146" s="305"/>
      <c r="AP146" s="306"/>
      <c r="AQ146" s="307"/>
      <c r="AR146" s="307"/>
      <c r="AS146" s="307"/>
      <c r="AT146" s="308"/>
    </row>
    <row r="147" spans="1:47" ht="15" customHeight="1">
      <c r="A147" s="27" t="s">
        <v>3</v>
      </c>
      <c r="B147" s="27" t="s">
        <v>0</v>
      </c>
      <c r="C147" s="27" t="s">
        <v>0</v>
      </c>
      <c r="D147" s="27" t="s">
        <v>3</v>
      </c>
      <c r="E147" s="27" t="s">
        <v>3</v>
      </c>
      <c r="F147" s="27" t="s">
        <v>3</v>
      </c>
      <c r="G147" s="27" t="s">
        <v>3</v>
      </c>
      <c r="H147" s="27" t="s">
        <v>3</v>
      </c>
      <c r="I147" s="27" t="s">
        <v>3</v>
      </c>
      <c r="J147" s="27" t="s">
        <v>3</v>
      </c>
      <c r="K147" s="27" t="s">
        <v>0</v>
      </c>
      <c r="L147" s="27" t="s">
        <v>0</v>
      </c>
      <c r="M147" s="27" t="s">
        <v>0</v>
      </c>
      <c r="N147" s="27" t="s">
        <v>0</v>
      </c>
      <c r="O147" s="27" t="s">
        <v>0</v>
      </c>
      <c r="P147" s="27" t="s">
        <v>0</v>
      </c>
      <c r="Q147" s="27" t="s">
        <v>0</v>
      </c>
      <c r="R147" s="27" t="s">
        <v>0</v>
      </c>
      <c r="S147" s="27" t="s">
        <v>0</v>
      </c>
      <c r="T147" s="27" t="s">
        <v>0</v>
      </c>
      <c r="U147" s="27" t="s">
        <v>0</v>
      </c>
      <c r="V147" s="37" t="s">
        <v>0</v>
      </c>
      <c r="W147" s="37" t="s">
        <v>0</v>
      </c>
      <c r="X147" s="28" t="s">
        <v>0</v>
      </c>
      <c r="Y147" s="27" t="s">
        <v>0</v>
      </c>
      <c r="Z147" s="27" t="s">
        <v>0</v>
      </c>
      <c r="AA147" s="27" t="s">
        <v>0</v>
      </c>
      <c r="AB147" s="27"/>
      <c r="AC147" s="27"/>
      <c r="AD147" s="27" t="s">
        <v>0</v>
      </c>
      <c r="AE147" s="27"/>
      <c r="AF147" s="27"/>
      <c r="AG147" s="27"/>
      <c r="AH147" s="27"/>
      <c r="AI147" s="27" t="s">
        <v>0</v>
      </c>
      <c r="AJ147" s="27" t="s">
        <v>0</v>
      </c>
      <c r="AK147" s="27"/>
      <c r="AL147" s="27" t="s">
        <v>0</v>
      </c>
      <c r="AM147" s="29" t="s">
        <v>0</v>
      </c>
      <c r="AN147" s="29" t="s">
        <v>0</v>
      </c>
      <c r="AO147" s="30" t="s">
        <v>0</v>
      </c>
      <c r="AP147" s="36" t="s">
        <v>0</v>
      </c>
      <c r="AQ147" s="36" t="s">
        <v>0</v>
      </c>
      <c r="AR147" s="36" t="s">
        <v>0</v>
      </c>
      <c r="AS147" s="36" t="s">
        <v>0</v>
      </c>
      <c r="AT147" s="29" t="s">
        <v>0</v>
      </c>
    </row>
    <row r="148" spans="1:47" ht="50.1" customHeight="1">
      <c r="A148" s="1432" t="s">
        <v>2</v>
      </c>
      <c r="B148" s="1433"/>
      <c r="C148" s="1434"/>
      <c r="D148" s="31" t="s">
        <v>0</v>
      </c>
      <c r="E148" s="31" t="s">
        <v>0</v>
      </c>
      <c r="F148" s="31" t="s">
        <v>0</v>
      </c>
      <c r="G148" s="628"/>
      <c r="H148" s="629"/>
      <c r="I148" s="629"/>
      <c r="J148" s="629"/>
      <c r="K148" s="630"/>
      <c r="L148" s="630"/>
      <c r="M148" s="631"/>
      <c r="N148" s="543">
        <f>SUM(N11:N146)</f>
        <v>0</v>
      </c>
      <c r="O148" s="543">
        <f>SUM(O11:O146)</f>
        <v>0</v>
      </c>
      <c r="P148" s="543">
        <f>SUM(P11:P146)</f>
        <v>353</v>
      </c>
      <c r="Q148" s="543">
        <f t="shared" ref="Q148:AS148" si="6">SUM(Q11:Q146)</f>
        <v>803</v>
      </c>
      <c r="R148" s="543">
        <f t="shared" si="6"/>
        <v>74</v>
      </c>
      <c r="S148" s="543">
        <f t="shared" si="6"/>
        <v>50</v>
      </c>
      <c r="T148" s="543">
        <f t="shared" si="6"/>
        <v>1280</v>
      </c>
      <c r="U148" s="543">
        <f t="shared" si="6"/>
        <v>0</v>
      </c>
      <c r="V148" s="543">
        <f t="shared" si="6"/>
        <v>0</v>
      </c>
      <c r="W148" s="543">
        <f t="shared" si="6"/>
        <v>0</v>
      </c>
      <c r="X148" s="543">
        <f t="shared" si="6"/>
        <v>0</v>
      </c>
      <c r="Y148" s="543">
        <f t="shared" si="6"/>
        <v>675</v>
      </c>
      <c r="Z148" s="543">
        <f t="shared" si="6"/>
        <v>148</v>
      </c>
      <c r="AA148" s="543">
        <f t="shared" si="6"/>
        <v>29</v>
      </c>
      <c r="AB148" s="543">
        <f t="shared" si="6"/>
        <v>19</v>
      </c>
      <c r="AC148" s="543">
        <f t="shared" si="6"/>
        <v>1</v>
      </c>
      <c r="AD148" s="543">
        <f t="shared" si="6"/>
        <v>24</v>
      </c>
      <c r="AE148" s="543"/>
      <c r="AF148" s="543"/>
      <c r="AG148" s="543"/>
      <c r="AH148" s="543">
        <f t="shared" si="6"/>
        <v>3</v>
      </c>
      <c r="AI148" s="543">
        <f t="shared" si="6"/>
        <v>183</v>
      </c>
      <c r="AJ148" s="543">
        <f t="shared" si="6"/>
        <v>111</v>
      </c>
      <c r="AK148" s="543"/>
      <c r="AL148" s="543">
        <f t="shared" si="6"/>
        <v>15</v>
      </c>
      <c r="AM148" s="543">
        <f t="shared" si="6"/>
        <v>566</v>
      </c>
      <c r="AN148" s="543">
        <f t="shared" si="6"/>
        <v>0</v>
      </c>
      <c r="AO148" s="543">
        <f t="shared" si="6"/>
        <v>3364</v>
      </c>
      <c r="AP148" s="543">
        <f t="shared" si="6"/>
        <v>840</v>
      </c>
      <c r="AQ148" s="543">
        <f t="shared" si="6"/>
        <v>0</v>
      </c>
      <c r="AR148" s="543">
        <f t="shared" si="6"/>
        <v>0</v>
      </c>
      <c r="AS148" s="543">
        <f t="shared" si="6"/>
        <v>0</v>
      </c>
      <c r="AT148" s="632">
        <f>SUM(AT11:AT118)</f>
        <v>81.8</v>
      </c>
    </row>
    <row r="149" spans="1:47">
      <c r="A149" s="1416"/>
      <c r="B149" s="1416"/>
    </row>
    <row r="150" spans="1:47" s="34" customFormat="1" ht="24.95" customHeight="1">
      <c r="A150" s="1417" t="s">
        <v>42</v>
      </c>
      <c r="B150" s="1418"/>
      <c r="C150" s="35" t="s">
        <v>37</v>
      </c>
      <c r="D150" s="1423">
        <f>D152-D151</f>
        <v>57.8</v>
      </c>
      <c r="E150" s="1424"/>
      <c r="F150" s="1425"/>
      <c r="G150" s="1426" t="s">
        <v>38</v>
      </c>
      <c r="H150" s="1427"/>
      <c r="I150" s="1427"/>
      <c r="J150" s="1427"/>
      <c r="K150" s="1428"/>
      <c r="L150" s="1474">
        <f>$T148</f>
        <v>1280</v>
      </c>
      <c r="M150" s="1475"/>
      <c r="N150" s="1477" t="s">
        <v>43</v>
      </c>
      <c r="O150" s="1478"/>
      <c r="P150" s="1478"/>
      <c r="Q150" s="1478"/>
      <c r="R150" s="1479"/>
      <c r="S150" s="1481">
        <f>IF(AM148&gt;0,AM148,0)</f>
        <v>566</v>
      </c>
      <c r="T150" s="1481"/>
      <c r="U150" s="1481"/>
      <c r="V150" s="1481"/>
      <c r="W150" s="1481"/>
      <c r="X150" s="1481"/>
      <c r="Y150" s="1481"/>
      <c r="Z150" s="43"/>
      <c r="AA150" s="1415"/>
      <c r="AB150" s="1415"/>
      <c r="AC150" s="1415"/>
      <c r="AD150" s="1415"/>
      <c r="AE150" s="1415"/>
      <c r="AF150" s="1415"/>
      <c r="AG150" s="1415"/>
      <c r="AH150" s="1415"/>
      <c r="AI150" s="1415"/>
      <c r="AJ150" s="1415"/>
      <c r="AK150" s="866"/>
      <c r="AL150" s="309"/>
      <c r="AM150" s="1412"/>
      <c r="AN150" s="1412"/>
      <c r="AO150" s="1412"/>
      <c r="AP150" s="1412"/>
      <c r="AQ150" s="1412"/>
      <c r="AR150" s="1412"/>
      <c r="AS150" s="1412"/>
      <c r="AT150" s="1412"/>
      <c r="AU150" s="310"/>
    </row>
    <row r="151" spans="1:47" ht="24.95" customHeight="1">
      <c r="A151" s="1419"/>
      <c r="B151" s="1420"/>
      <c r="C151" s="33" t="s">
        <v>39</v>
      </c>
      <c r="D151" s="1423">
        <v>24</v>
      </c>
      <c r="E151" s="1424"/>
      <c r="F151" s="1425"/>
      <c r="G151" s="1426" t="s">
        <v>40</v>
      </c>
      <c r="H151" s="1427"/>
      <c r="I151" s="1427"/>
      <c r="J151" s="1427"/>
      <c r="K151" s="1428"/>
      <c r="L151" s="1469">
        <f>Y148</f>
        <v>675</v>
      </c>
      <c r="M151" s="1469"/>
      <c r="N151" s="1480" t="s">
        <v>44</v>
      </c>
      <c r="O151" s="1480"/>
      <c r="P151" s="1480"/>
      <c r="Q151" s="1480"/>
      <c r="R151" s="1480"/>
      <c r="S151" s="1476">
        <f>Z148</f>
        <v>148</v>
      </c>
      <c r="T151" s="1476"/>
      <c r="U151" s="1476"/>
      <c r="V151" s="1476"/>
      <c r="W151" s="1476"/>
      <c r="X151" s="1476"/>
      <c r="Y151" s="1476"/>
      <c r="Z151" s="44"/>
      <c r="AA151" s="1409" t="s">
        <v>21</v>
      </c>
      <c r="AB151" s="1409"/>
      <c r="AC151" s="1409"/>
      <c r="AD151" s="1409"/>
      <c r="AE151" s="1409"/>
      <c r="AF151" s="1409"/>
      <c r="AG151" s="1409"/>
      <c r="AH151" s="1409"/>
      <c r="AI151" s="1409"/>
      <c r="AJ151" s="50"/>
      <c r="AK151" s="50"/>
      <c r="AL151" s="311"/>
      <c r="AM151" s="1413" t="s">
        <v>116</v>
      </c>
      <c r="AN151" s="1413"/>
      <c r="AO151" s="1413"/>
      <c r="AP151" s="1413"/>
      <c r="AQ151" s="1413"/>
      <c r="AR151" s="1413"/>
      <c r="AS151" s="1413"/>
      <c r="AT151" s="1413"/>
      <c r="AU151" s="312"/>
    </row>
    <row r="152" spans="1:47" ht="24.95" customHeight="1">
      <c r="A152" s="1421"/>
      <c r="B152" s="1422"/>
      <c r="C152" s="33" t="s">
        <v>23</v>
      </c>
      <c r="D152" s="1423">
        <f>AT148</f>
        <v>81.8</v>
      </c>
      <c r="E152" s="1429"/>
      <c r="F152" s="1430"/>
      <c r="G152" s="1431" t="s">
        <v>41</v>
      </c>
      <c r="H152" s="1431"/>
      <c r="I152" s="1431"/>
      <c r="J152" s="1431"/>
      <c r="K152" s="1431"/>
      <c r="L152" s="1469">
        <f>SUM(L150:L151)</f>
        <v>1955</v>
      </c>
      <c r="M152" s="1469"/>
      <c r="N152" s="1470" t="s">
        <v>22</v>
      </c>
      <c r="O152" s="1471"/>
      <c r="P152" s="1471"/>
      <c r="Q152" s="1471"/>
      <c r="R152" s="1472"/>
      <c r="S152" s="1473">
        <f>S151/4</f>
        <v>37</v>
      </c>
      <c r="T152" s="1473"/>
      <c r="U152" s="1473"/>
      <c r="V152" s="1473"/>
      <c r="W152" s="1473"/>
      <c r="X152" s="1473"/>
      <c r="Y152" s="1473"/>
      <c r="Z152" s="44"/>
      <c r="AA152" s="1410" t="s">
        <v>2266</v>
      </c>
      <c r="AB152" s="1410"/>
      <c r="AC152" s="1410"/>
      <c r="AD152" s="1411"/>
      <c r="AE152" s="1411"/>
      <c r="AF152" s="1411"/>
      <c r="AG152" s="1411"/>
      <c r="AH152" s="1411"/>
      <c r="AI152" s="1411"/>
      <c r="AJ152" s="50"/>
      <c r="AK152" s="50"/>
      <c r="AL152" s="311"/>
      <c r="AM152" s="1414" t="s">
        <v>1252</v>
      </c>
      <c r="AN152" s="1414"/>
      <c r="AO152" s="1414"/>
      <c r="AP152" s="1414"/>
      <c r="AQ152" s="1414"/>
      <c r="AR152" s="1414"/>
      <c r="AS152" s="1414"/>
      <c r="AT152" s="1414"/>
      <c r="AU152" s="312"/>
    </row>
    <row r="153" spans="1:47" ht="18" customHeight="1">
      <c r="AA153" s="48"/>
      <c r="AB153" s="48"/>
      <c r="AC153" s="48"/>
      <c r="AD153" s="48"/>
      <c r="AE153" s="48"/>
      <c r="AF153" s="48"/>
      <c r="AG153" s="48"/>
      <c r="AH153" s="48"/>
      <c r="AI153" s="48"/>
      <c r="AJ153" s="49"/>
      <c r="AK153" s="49"/>
      <c r="AM153" s="49"/>
      <c r="AN153" s="49"/>
      <c r="AO153" s="49"/>
      <c r="AP153" s="49"/>
      <c r="AQ153" s="49"/>
      <c r="AR153" s="49"/>
      <c r="AS153" s="49"/>
      <c r="AT153" s="49"/>
    </row>
  </sheetData>
  <sheetProtection selectLockedCells="1"/>
  <dataConsolidate/>
  <customSheetViews>
    <customSheetView guid="{F8C2FB87-E63A-479E-AB8D-DE886A0C4E50}" zeroValues="0" hiddenColumns="1" topLeftCell="C1">
      <selection activeCell="AA161" sqref="AA161:AC161"/>
      <pageMargins left="0.86614173228346458" right="0.74803149606299213" top="0.74803149606299213" bottom="0.74803149606299213" header="0.23622047244094491" footer="0.23622047244094491"/>
      <printOptions horizontalCentered="1"/>
      <pageSetup paperSize="9" scale="84" orientation="landscape" r:id="rId1"/>
      <headerFooter alignWithMargins="0"/>
    </customSheetView>
  </customSheetViews>
  <mergeCells count="80">
    <mergeCell ref="B2:L2"/>
    <mergeCell ref="B3:C3"/>
    <mergeCell ref="A7:A9"/>
    <mergeCell ref="B7:B9"/>
    <mergeCell ref="C7:C9"/>
    <mergeCell ref="D7:D9"/>
    <mergeCell ref="E7:E9"/>
    <mergeCell ref="F7:F9"/>
    <mergeCell ref="G7:G9"/>
    <mergeCell ref="H7:H9"/>
    <mergeCell ref="I7:I9"/>
    <mergeCell ref="J7:J9"/>
    <mergeCell ref="A5:AT5"/>
    <mergeCell ref="AR7:AR9"/>
    <mergeCell ref="AS7:AS9"/>
    <mergeCell ref="AH8:AH9"/>
    <mergeCell ref="L152:M152"/>
    <mergeCell ref="N152:R152"/>
    <mergeCell ref="S152:Y152"/>
    <mergeCell ref="L150:M150"/>
    <mergeCell ref="S151:Y151"/>
    <mergeCell ref="N150:R150"/>
    <mergeCell ref="L151:M151"/>
    <mergeCell ref="N151:R151"/>
    <mergeCell ref="S150:Y150"/>
    <mergeCell ref="AQ2:AT2"/>
    <mergeCell ref="AD8:AD9"/>
    <mergeCell ref="Q8:Q9"/>
    <mergeCell ref="R8:R9"/>
    <mergeCell ref="S8:S9"/>
    <mergeCell ref="X8:X9"/>
    <mergeCell ref="Y8:Y9"/>
    <mergeCell ref="Z8:Z9"/>
    <mergeCell ref="AC8:AC9"/>
    <mergeCell ref="W8:W9"/>
    <mergeCell ref="A6:AT6"/>
    <mergeCell ref="AT7:AT9"/>
    <mergeCell ref="AQ7:AQ9"/>
    <mergeCell ref="AP7:AP9"/>
    <mergeCell ref="AL8:AL9"/>
    <mergeCell ref="AB8:AB9"/>
    <mergeCell ref="A148:C148"/>
    <mergeCell ref="B1:C1"/>
    <mergeCell ref="E3:O3"/>
    <mergeCell ref="N2:T2"/>
    <mergeCell ref="M7:M9"/>
    <mergeCell ref="N7:N9"/>
    <mergeCell ref="P7:AN7"/>
    <mergeCell ref="P8:P9"/>
    <mergeCell ref="AE8:AE9"/>
    <mergeCell ref="AF8:AF9"/>
    <mergeCell ref="AG8:AG9"/>
    <mergeCell ref="AK8:AK9"/>
    <mergeCell ref="AN8:AN9"/>
    <mergeCell ref="AI8:AI9"/>
    <mergeCell ref="AJ8:AJ9"/>
    <mergeCell ref="A2:A3"/>
    <mergeCell ref="A149:B149"/>
    <mergeCell ref="A150:B152"/>
    <mergeCell ref="D150:F150"/>
    <mergeCell ref="G150:K150"/>
    <mergeCell ref="D152:F152"/>
    <mergeCell ref="G152:K152"/>
    <mergeCell ref="D151:F151"/>
    <mergeCell ref="G151:K151"/>
    <mergeCell ref="AA151:AI151"/>
    <mergeCell ref="AA152:AI152"/>
    <mergeCell ref="AM150:AT150"/>
    <mergeCell ref="AM151:AT151"/>
    <mergeCell ref="AM152:AT152"/>
    <mergeCell ref="AA150:AJ150"/>
    <mergeCell ref="AO7:AO9"/>
    <mergeCell ref="AM8:AM9"/>
    <mergeCell ref="AA8:AA9"/>
    <mergeCell ref="K7:K9"/>
    <mergeCell ref="L7:L9"/>
    <mergeCell ref="V8:V9"/>
    <mergeCell ref="T8:T9"/>
    <mergeCell ref="U8:U9"/>
    <mergeCell ref="O8:O9"/>
  </mergeCells>
  <dataValidations count="11">
    <dataValidation type="whole" allowBlank="1" showInputMessage="1" showErrorMessage="1" sqref="G54:G86 G139 G88:G94 G33:G52 G105:G111 G136:G137">
      <formula1>0</formula1>
      <formula2>39</formula2>
    </dataValidation>
    <dataValidation type="decimal" allowBlank="1" showInputMessage="1" showErrorMessage="1" sqref="AA11:AC146">
      <formula1>0</formula1>
      <formula2>2</formula2>
    </dataValidation>
    <dataValidation type="decimal" allowBlank="1" showInputMessage="1" showErrorMessage="1" sqref="AD11:AI146">
      <formula1>0</formula1>
      <formula2>3</formula2>
    </dataValidation>
    <dataValidation type="list" allowBlank="1" showInputMessage="1" showErrorMessage="1" sqref="F11:F146">
      <formula1>"1,2,3"</formula1>
    </dataValidation>
    <dataValidation type="list" allowBlank="1" showInputMessage="1" showErrorMessage="1" sqref="H11:J146">
      <formula1>"1"</formula1>
    </dataValidation>
    <dataValidation type="list" allowBlank="1" showInputMessage="1" showErrorMessage="1" sqref="N11:N146">
      <formula1>"20,40"</formula1>
    </dataValidation>
    <dataValidation type="list" allowBlank="1" showInputMessage="1" showErrorMessage="1" sqref="E11:E146">
      <formula1>"1,3,4,5,6,7,8,9"</formula1>
    </dataValidation>
    <dataValidation type="list" allowBlank="1" showInputMessage="1" showErrorMessage="1" sqref="D11:D146">
      <formula1>"1,2,3,4,5,6"</formula1>
    </dataValidation>
    <dataValidation type="list" allowBlank="1" showInputMessage="1" showErrorMessage="1" sqref="O11:O146">
      <formula1>"0,10"</formula1>
    </dataValidation>
    <dataValidation type="decimal" allowBlank="1" showInputMessage="1" showErrorMessage="1" sqref="AJ11:AK146">
      <formula1>0</formula1>
      <formula2>5</formula2>
    </dataValidation>
    <dataValidation type="decimal" allowBlank="1" showInputMessage="1" showErrorMessage="1" sqref="Z11:Z146">
      <formula1>0</formula1>
      <formula2>4</formula2>
    </dataValidation>
  </dataValidations>
  <printOptions horizontalCentered="1"/>
  <pageMargins left="0.25" right="0.25" top="0.75" bottom="0.75" header="0.3" footer="0.3"/>
  <pageSetup paperSize="9" scale="73" orientation="landscape" r:id="rId2"/>
  <headerFooter alignWithMargins="0"/>
  <ignoredErrors>
    <ignoredError sqref="AM148:AS148 P148:AD148 AH148:AJ148 AL148" formulaRange="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X60"/>
  <sheetViews>
    <sheetView showZeros="0" topLeftCell="A25" zoomScaleSheetLayoutView="100" workbookViewId="0">
      <selection activeCell="AB23" sqref="AB23"/>
    </sheetView>
  </sheetViews>
  <sheetFormatPr defaultColWidth="11.5" defaultRowHeight="12.75"/>
  <cols>
    <col min="1" max="4" width="5.83203125" style="142" customWidth="1"/>
    <col min="5" max="5" width="3.83203125" style="142" customWidth="1"/>
    <col min="6" max="6" width="2.33203125" style="142" customWidth="1"/>
    <col min="7" max="7" width="2.83203125" style="164" customWidth="1"/>
    <col min="8" max="8" width="2.83203125" style="165" customWidth="1"/>
    <col min="9" max="9" width="3.83203125" style="166" customWidth="1"/>
    <col min="10" max="10" width="3.33203125" style="142" customWidth="1"/>
    <col min="11" max="11" width="4.33203125" style="142" customWidth="1"/>
    <col min="12" max="12" width="5.83203125" style="142" customWidth="1"/>
    <col min="13" max="13" width="4.83203125" style="142" customWidth="1"/>
    <col min="14" max="14" width="6.1640625" style="142" customWidth="1"/>
    <col min="15" max="15" width="4.83203125" style="142" customWidth="1"/>
    <col min="16" max="16" width="5.6640625" style="142" customWidth="1"/>
    <col min="17" max="17" width="3.83203125" style="142" customWidth="1"/>
    <col min="18" max="18" width="5.6640625" style="142" customWidth="1"/>
    <col min="19" max="19" width="3.83203125" style="142" customWidth="1"/>
    <col min="20" max="20" width="5.6640625" style="142" customWidth="1"/>
    <col min="21" max="21" width="4.33203125" style="142" customWidth="1"/>
    <col min="22" max="22" width="5.83203125" style="142" customWidth="1"/>
    <col min="23" max="23" width="3.83203125" style="142" customWidth="1"/>
    <col min="24" max="24" width="5.83203125" style="142" customWidth="1"/>
    <col min="25" max="256" width="11.5" style="142"/>
    <col min="257" max="262" width="5.83203125" style="142" customWidth="1"/>
    <col min="263" max="263" width="2.83203125" style="142" customWidth="1"/>
    <col min="264" max="264" width="1.83203125" style="142" customWidth="1"/>
    <col min="265" max="265" width="3.83203125" style="142" customWidth="1"/>
    <col min="266" max="266" width="3.33203125" style="142" customWidth="1"/>
    <col min="267" max="267" width="4.33203125" style="142" customWidth="1"/>
    <col min="268" max="268" width="5.83203125" style="142" customWidth="1"/>
    <col min="269" max="269" width="3.83203125" style="142" customWidth="1"/>
    <col min="270" max="270" width="5.6640625" style="142" customWidth="1"/>
    <col min="271" max="271" width="3.83203125" style="142" customWidth="1"/>
    <col min="272" max="272" width="5.6640625" style="142" customWidth="1"/>
    <col min="273" max="273" width="3.83203125" style="142" customWidth="1"/>
    <col min="274" max="274" width="5.6640625" style="142" customWidth="1"/>
    <col min="275" max="275" width="3.83203125" style="142" customWidth="1"/>
    <col min="276" max="276" width="5.6640625" style="142" customWidth="1"/>
    <col min="277" max="277" width="4.33203125" style="142" customWidth="1"/>
    <col min="278" max="278" width="5.83203125" style="142" customWidth="1"/>
    <col min="279" max="279" width="3.83203125" style="142" customWidth="1"/>
    <col min="280" max="280" width="5.83203125" style="142" customWidth="1"/>
    <col min="281" max="512" width="11.5" style="142"/>
    <col min="513" max="518" width="5.83203125" style="142" customWidth="1"/>
    <col min="519" max="519" width="2.83203125" style="142" customWidth="1"/>
    <col min="520" max="520" width="1.83203125" style="142" customWidth="1"/>
    <col min="521" max="521" width="3.83203125" style="142" customWidth="1"/>
    <col min="522" max="522" width="3.33203125" style="142" customWidth="1"/>
    <col min="523" max="523" width="4.33203125" style="142" customWidth="1"/>
    <col min="524" max="524" width="5.83203125" style="142" customWidth="1"/>
    <col min="525" max="525" width="3.83203125" style="142" customWidth="1"/>
    <col min="526" max="526" width="5.6640625" style="142" customWidth="1"/>
    <col min="527" max="527" width="3.83203125" style="142" customWidth="1"/>
    <col min="528" max="528" width="5.6640625" style="142" customWidth="1"/>
    <col min="529" max="529" width="3.83203125" style="142" customWidth="1"/>
    <col min="530" max="530" width="5.6640625" style="142" customWidth="1"/>
    <col min="531" max="531" width="3.83203125" style="142" customWidth="1"/>
    <col min="532" max="532" width="5.6640625" style="142" customWidth="1"/>
    <col min="533" max="533" width="4.33203125" style="142" customWidth="1"/>
    <col min="534" max="534" width="5.83203125" style="142" customWidth="1"/>
    <col min="535" max="535" width="3.83203125" style="142" customWidth="1"/>
    <col min="536" max="536" width="5.83203125" style="142" customWidth="1"/>
    <col min="537" max="768" width="11.5" style="142"/>
    <col min="769" max="774" width="5.83203125" style="142" customWidth="1"/>
    <col min="775" max="775" width="2.83203125" style="142" customWidth="1"/>
    <col min="776" max="776" width="1.83203125" style="142" customWidth="1"/>
    <col min="777" max="777" width="3.83203125" style="142" customWidth="1"/>
    <col min="778" max="778" width="3.33203125" style="142" customWidth="1"/>
    <col min="779" max="779" width="4.33203125" style="142" customWidth="1"/>
    <col min="780" max="780" width="5.83203125" style="142" customWidth="1"/>
    <col min="781" max="781" width="3.83203125" style="142" customWidth="1"/>
    <col min="782" max="782" width="5.6640625" style="142" customWidth="1"/>
    <col min="783" max="783" width="3.83203125" style="142" customWidth="1"/>
    <col min="784" max="784" width="5.6640625" style="142" customWidth="1"/>
    <col min="785" max="785" width="3.83203125" style="142" customWidth="1"/>
    <col min="786" max="786" width="5.6640625" style="142" customWidth="1"/>
    <col min="787" max="787" width="3.83203125" style="142" customWidth="1"/>
    <col min="788" max="788" width="5.6640625" style="142" customWidth="1"/>
    <col min="789" max="789" width="4.33203125" style="142" customWidth="1"/>
    <col min="790" max="790" width="5.83203125" style="142" customWidth="1"/>
    <col min="791" max="791" width="3.83203125" style="142" customWidth="1"/>
    <col min="792" max="792" width="5.83203125" style="142" customWidth="1"/>
    <col min="793" max="1024" width="11.5" style="142"/>
    <col min="1025" max="1030" width="5.83203125" style="142" customWidth="1"/>
    <col min="1031" max="1031" width="2.83203125" style="142" customWidth="1"/>
    <col min="1032" max="1032" width="1.83203125" style="142" customWidth="1"/>
    <col min="1033" max="1033" width="3.83203125" style="142" customWidth="1"/>
    <col min="1034" max="1034" width="3.33203125" style="142" customWidth="1"/>
    <col min="1035" max="1035" width="4.33203125" style="142" customWidth="1"/>
    <col min="1036" max="1036" width="5.83203125" style="142" customWidth="1"/>
    <col min="1037" max="1037" width="3.83203125" style="142" customWidth="1"/>
    <col min="1038" max="1038" width="5.6640625" style="142" customWidth="1"/>
    <col min="1039" max="1039" width="3.83203125" style="142" customWidth="1"/>
    <col min="1040" max="1040" width="5.6640625" style="142" customWidth="1"/>
    <col min="1041" max="1041" width="3.83203125" style="142" customWidth="1"/>
    <col min="1042" max="1042" width="5.6640625" style="142" customWidth="1"/>
    <col min="1043" max="1043" width="3.83203125" style="142" customWidth="1"/>
    <col min="1044" max="1044" width="5.6640625" style="142" customWidth="1"/>
    <col min="1045" max="1045" width="4.33203125" style="142" customWidth="1"/>
    <col min="1046" max="1046" width="5.83203125" style="142" customWidth="1"/>
    <col min="1047" max="1047" width="3.83203125" style="142" customWidth="1"/>
    <col min="1048" max="1048" width="5.83203125" style="142" customWidth="1"/>
    <col min="1049" max="1280" width="11.5" style="142"/>
    <col min="1281" max="1286" width="5.83203125" style="142" customWidth="1"/>
    <col min="1287" max="1287" width="2.83203125" style="142" customWidth="1"/>
    <col min="1288" max="1288" width="1.83203125" style="142" customWidth="1"/>
    <col min="1289" max="1289" width="3.83203125" style="142" customWidth="1"/>
    <col min="1290" max="1290" width="3.33203125" style="142" customWidth="1"/>
    <col min="1291" max="1291" width="4.33203125" style="142" customWidth="1"/>
    <col min="1292" max="1292" width="5.83203125" style="142" customWidth="1"/>
    <col min="1293" max="1293" width="3.83203125" style="142" customWidth="1"/>
    <col min="1294" max="1294" width="5.6640625" style="142" customWidth="1"/>
    <col min="1295" max="1295" width="3.83203125" style="142" customWidth="1"/>
    <col min="1296" max="1296" width="5.6640625" style="142" customWidth="1"/>
    <col min="1297" max="1297" width="3.83203125" style="142" customWidth="1"/>
    <col min="1298" max="1298" width="5.6640625" style="142" customWidth="1"/>
    <col min="1299" max="1299" width="3.83203125" style="142" customWidth="1"/>
    <col min="1300" max="1300" width="5.6640625" style="142" customWidth="1"/>
    <col min="1301" max="1301" width="4.33203125" style="142" customWidth="1"/>
    <col min="1302" max="1302" width="5.83203125" style="142" customWidth="1"/>
    <col min="1303" max="1303" width="3.83203125" style="142" customWidth="1"/>
    <col min="1304" max="1304" width="5.83203125" style="142" customWidth="1"/>
    <col min="1305" max="1536" width="11.5" style="142"/>
    <col min="1537" max="1542" width="5.83203125" style="142" customWidth="1"/>
    <col min="1543" max="1543" width="2.83203125" style="142" customWidth="1"/>
    <col min="1544" max="1544" width="1.83203125" style="142" customWidth="1"/>
    <col min="1545" max="1545" width="3.83203125" style="142" customWidth="1"/>
    <col min="1546" max="1546" width="3.33203125" style="142" customWidth="1"/>
    <col min="1547" max="1547" width="4.33203125" style="142" customWidth="1"/>
    <col min="1548" max="1548" width="5.83203125" style="142" customWidth="1"/>
    <col min="1549" max="1549" width="3.83203125" style="142" customWidth="1"/>
    <col min="1550" max="1550" width="5.6640625" style="142" customWidth="1"/>
    <col min="1551" max="1551" width="3.83203125" style="142" customWidth="1"/>
    <col min="1552" max="1552" width="5.6640625" style="142" customWidth="1"/>
    <col min="1553" max="1553" width="3.83203125" style="142" customWidth="1"/>
    <col min="1554" max="1554" width="5.6640625" style="142" customWidth="1"/>
    <col min="1555" max="1555" width="3.83203125" style="142" customWidth="1"/>
    <col min="1556" max="1556" width="5.6640625" style="142" customWidth="1"/>
    <col min="1557" max="1557" width="4.33203125" style="142" customWidth="1"/>
    <col min="1558" max="1558" width="5.83203125" style="142" customWidth="1"/>
    <col min="1559" max="1559" width="3.83203125" style="142" customWidth="1"/>
    <col min="1560" max="1560" width="5.83203125" style="142" customWidth="1"/>
    <col min="1561" max="1792" width="11.5" style="142"/>
    <col min="1793" max="1798" width="5.83203125" style="142" customWidth="1"/>
    <col min="1799" max="1799" width="2.83203125" style="142" customWidth="1"/>
    <col min="1800" max="1800" width="1.83203125" style="142" customWidth="1"/>
    <col min="1801" max="1801" width="3.83203125" style="142" customWidth="1"/>
    <col min="1802" max="1802" width="3.33203125" style="142" customWidth="1"/>
    <col min="1803" max="1803" width="4.33203125" style="142" customWidth="1"/>
    <col min="1804" max="1804" width="5.83203125" style="142" customWidth="1"/>
    <col min="1805" max="1805" width="3.83203125" style="142" customWidth="1"/>
    <col min="1806" max="1806" width="5.6640625" style="142" customWidth="1"/>
    <col min="1807" max="1807" width="3.83203125" style="142" customWidth="1"/>
    <col min="1808" max="1808" width="5.6640625" style="142" customWidth="1"/>
    <col min="1809" max="1809" width="3.83203125" style="142" customWidth="1"/>
    <col min="1810" max="1810" width="5.6640625" style="142" customWidth="1"/>
    <col min="1811" max="1811" width="3.83203125" style="142" customWidth="1"/>
    <col min="1812" max="1812" width="5.6640625" style="142" customWidth="1"/>
    <col min="1813" max="1813" width="4.33203125" style="142" customWidth="1"/>
    <col min="1814" max="1814" width="5.83203125" style="142" customWidth="1"/>
    <col min="1815" max="1815" width="3.83203125" style="142" customWidth="1"/>
    <col min="1816" max="1816" width="5.83203125" style="142" customWidth="1"/>
    <col min="1817" max="2048" width="11.5" style="142"/>
    <col min="2049" max="2054" width="5.83203125" style="142" customWidth="1"/>
    <col min="2055" max="2055" width="2.83203125" style="142" customWidth="1"/>
    <col min="2056" max="2056" width="1.83203125" style="142" customWidth="1"/>
    <col min="2057" max="2057" width="3.83203125" style="142" customWidth="1"/>
    <col min="2058" max="2058" width="3.33203125" style="142" customWidth="1"/>
    <col min="2059" max="2059" width="4.33203125" style="142" customWidth="1"/>
    <col min="2060" max="2060" width="5.83203125" style="142" customWidth="1"/>
    <col min="2061" max="2061" width="3.83203125" style="142" customWidth="1"/>
    <col min="2062" max="2062" width="5.6640625" style="142" customWidth="1"/>
    <col min="2063" max="2063" width="3.83203125" style="142" customWidth="1"/>
    <col min="2064" max="2064" width="5.6640625" style="142" customWidth="1"/>
    <col min="2065" max="2065" width="3.83203125" style="142" customWidth="1"/>
    <col min="2066" max="2066" width="5.6640625" style="142" customWidth="1"/>
    <col min="2067" max="2067" width="3.83203125" style="142" customWidth="1"/>
    <col min="2068" max="2068" width="5.6640625" style="142" customWidth="1"/>
    <col min="2069" max="2069" width="4.33203125" style="142" customWidth="1"/>
    <col min="2070" max="2070" width="5.83203125" style="142" customWidth="1"/>
    <col min="2071" max="2071" width="3.83203125" style="142" customWidth="1"/>
    <col min="2072" max="2072" width="5.83203125" style="142" customWidth="1"/>
    <col min="2073" max="2304" width="11.5" style="142"/>
    <col min="2305" max="2310" width="5.83203125" style="142" customWidth="1"/>
    <col min="2311" max="2311" width="2.83203125" style="142" customWidth="1"/>
    <col min="2312" max="2312" width="1.83203125" style="142" customWidth="1"/>
    <col min="2313" max="2313" width="3.83203125" style="142" customWidth="1"/>
    <col min="2314" max="2314" width="3.33203125" style="142" customWidth="1"/>
    <col min="2315" max="2315" width="4.33203125" style="142" customWidth="1"/>
    <col min="2316" max="2316" width="5.83203125" style="142" customWidth="1"/>
    <col min="2317" max="2317" width="3.83203125" style="142" customWidth="1"/>
    <col min="2318" max="2318" width="5.6640625" style="142" customWidth="1"/>
    <col min="2319" max="2319" width="3.83203125" style="142" customWidth="1"/>
    <col min="2320" max="2320" width="5.6640625" style="142" customWidth="1"/>
    <col min="2321" max="2321" width="3.83203125" style="142" customWidth="1"/>
    <col min="2322" max="2322" width="5.6640625" style="142" customWidth="1"/>
    <col min="2323" max="2323" width="3.83203125" style="142" customWidth="1"/>
    <col min="2324" max="2324" width="5.6640625" style="142" customWidth="1"/>
    <col min="2325" max="2325" width="4.33203125" style="142" customWidth="1"/>
    <col min="2326" max="2326" width="5.83203125" style="142" customWidth="1"/>
    <col min="2327" max="2327" width="3.83203125" style="142" customWidth="1"/>
    <col min="2328" max="2328" width="5.83203125" style="142" customWidth="1"/>
    <col min="2329" max="2560" width="11.5" style="142"/>
    <col min="2561" max="2566" width="5.83203125" style="142" customWidth="1"/>
    <col min="2567" max="2567" width="2.83203125" style="142" customWidth="1"/>
    <col min="2568" max="2568" width="1.83203125" style="142" customWidth="1"/>
    <col min="2569" max="2569" width="3.83203125" style="142" customWidth="1"/>
    <col min="2570" max="2570" width="3.33203125" style="142" customWidth="1"/>
    <col min="2571" max="2571" width="4.33203125" style="142" customWidth="1"/>
    <col min="2572" max="2572" width="5.83203125" style="142" customWidth="1"/>
    <col min="2573" max="2573" width="3.83203125" style="142" customWidth="1"/>
    <col min="2574" max="2574" width="5.6640625" style="142" customWidth="1"/>
    <col min="2575" max="2575" width="3.83203125" style="142" customWidth="1"/>
    <col min="2576" max="2576" width="5.6640625" style="142" customWidth="1"/>
    <col min="2577" max="2577" width="3.83203125" style="142" customWidth="1"/>
    <col min="2578" max="2578" width="5.6640625" style="142" customWidth="1"/>
    <col min="2579" max="2579" width="3.83203125" style="142" customWidth="1"/>
    <col min="2580" max="2580" width="5.6640625" style="142" customWidth="1"/>
    <col min="2581" max="2581" width="4.33203125" style="142" customWidth="1"/>
    <col min="2582" max="2582" width="5.83203125" style="142" customWidth="1"/>
    <col min="2583" max="2583" width="3.83203125" style="142" customWidth="1"/>
    <col min="2584" max="2584" width="5.83203125" style="142" customWidth="1"/>
    <col min="2585" max="2816" width="11.5" style="142"/>
    <col min="2817" max="2822" width="5.83203125" style="142" customWidth="1"/>
    <col min="2823" max="2823" width="2.83203125" style="142" customWidth="1"/>
    <col min="2824" max="2824" width="1.83203125" style="142" customWidth="1"/>
    <col min="2825" max="2825" width="3.83203125" style="142" customWidth="1"/>
    <col min="2826" max="2826" width="3.33203125" style="142" customWidth="1"/>
    <col min="2827" max="2827" width="4.33203125" style="142" customWidth="1"/>
    <col min="2828" max="2828" width="5.83203125" style="142" customWidth="1"/>
    <col min="2829" max="2829" width="3.83203125" style="142" customWidth="1"/>
    <col min="2830" max="2830" width="5.6640625" style="142" customWidth="1"/>
    <col min="2831" max="2831" width="3.83203125" style="142" customWidth="1"/>
    <col min="2832" max="2832" width="5.6640625" style="142" customWidth="1"/>
    <col min="2833" max="2833" width="3.83203125" style="142" customWidth="1"/>
    <col min="2834" max="2834" width="5.6640625" style="142" customWidth="1"/>
    <col min="2835" max="2835" width="3.83203125" style="142" customWidth="1"/>
    <col min="2836" max="2836" width="5.6640625" style="142" customWidth="1"/>
    <col min="2837" max="2837" width="4.33203125" style="142" customWidth="1"/>
    <col min="2838" max="2838" width="5.83203125" style="142" customWidth="1"/>
    <col min="2839" max="2839" width="3.83203125" style="142" customWidth="1"/>
    <col min="2840" max="2840" width="5.83203125" style="142" customWidth="1"/>
    <col min="2841" max="3072" width="11.5" style="142"/>
    <col min="3073" max="3078" width="5.83203125" style="142" customWidth="1"/>
    <col min="3079" max="3079" width="2.83203125" style="142" customWidth="1"/>
    <col min="3080" max="3080" width="1.83203125" style="142" customWidth="1"/>
    <col min="3081" max="3081" width="3.83203125" style="142" customWidth="1"/>
    <col min="3082" max="3082" width="3.33203125" style="142" customWidth="1"/>
    <col min="3083" max="3083" width="4.33203125" style="142" customWidth="1"/>
    <col min="3084" max="3084" width="5.83203125" style="142" customWidth="1"/>
    <col min="3085" max="3085" width="3.83203125" style="142" customWidth="1"/>
    <col min="3086" max="3086" width="5.6640625" style="142" customWidth="1"/>
    <col min="3087" max="3087" width="3.83203125" style="142" customWidth="1"/>
    <col min="3088" max="3088" width="5.6640625" style="142" customWidth="1"/>
    <col min="3089" max="3089" width="3.83203125" style="142" customWidth="1"/>
    <col min="3090" max="3090" width="5.6640625" style="142" customWidth="1"/>
    <col min="3091" max="3091" width="3.83203125" style="142" customWidth="1"/>
    <col min="3092" max="3092" width="5.6640625" style="142" customWidth="1"/>
    <col min="3093" max="3093" width="4.33203125" style="142" customWidth="1"/>
    <col min="3094" max="3094" width="5.83203125" style="142" customWidth="1"/>
    <col min="3095" max="3095" width="3.83203125" style="142" customWidth="1"/>
    <col min="3096" max="3096" width="5.83203125" style="142" customWidth="1"/>
    <col min="3097" max="3328" width="11.5" style="142"/>
    <col min="3329" max="3334" width="5.83203125" style="142" customWidth="1"/>
    <col min="3335" max="3335" width="2.83203125" style="142" customWidth="1"/>
    <col min="3336" max="3336" width="1.83203125" style="142" customWidth="1"/>
    <col min="3337" max="3337" width="3.83203125" style="142" customWidth="1"/>
    <col min="3338" max="3338" width="3.33203125" style="142" customWidth="1"/>
    <col min="3339" max="3339" width="4.33203125" style="142" customWidth="1"/>
    <col min="3340" max="3340" width="5.83203125" style="142" customWidth="1"/>
    <col min="3341" max="3341" width="3.83203125" style="142" customWidth="1"/>
    <col min="3342" max="3342" width="5.6640625" style="142" customWidth="1"/>
    <col min="3343" max="3343" width="3.83203125" style="142" customWidth="1"/>
    <col min="3344" max="3344" width="5.6640625" style="142" customWidth="1"/>
    <col min="3345" max="3345" width="3.83203125" style="142" customWidth="1"/>
    <col min="3346" max="3346" width="5.6640625" style="142" customWidth="1"/>
    <col min="3347" max="3347" width="3.83203125" style="142" customWidth="1"/>
    <col min="3348" max="3348" width="5.6640625" style="142" customWidth="1"/>
    <col min="3349" max="3349" width="4.33203125" style="142" customWidth="1"/>
    <col min="3350" max="3350" width="5.83203125" style="142" customWidth="1"/>
    <col min="3351" max="3351" width="3.83203125" style="142" customWidth="1"/>
    <col min="3352" max="3352" width="5.83203125" style="142" customWidth="1"/>
    <col min="3353" max="3584" width="11.5" style="142"/>
    <col min="3585" max="3590" width="5.83203125" style="142" customWidth="1"/>
    <col min="3591" max="3591" width="2.83203125" style="142" customWidth="1"/>
    <col min="3592" max="3592" width="1.83203125" style="142" customWidth="1"/>
    <col min="3593" max="3593" width="3.83203125" style="142" customWidth="1"/>
    <col min="3594" max="3594" width="3.33203125" style="142" customWidth="1"/>
    <col min="3595" max="3595" width="4.33203125" style="142" customWidth="1"/>
    <col min="3596" max="3596" width="5.83203125" style="142" customWidth="1"/>
    <col min="3597" max="3597" width="3.83203125" style="142" customWidth="1"/>
    <col min="3598" max="3598" width="5.6640625" style="142" customWidth="1"/>
    <col min="3599" max="3599" width="3.83203125" style="142" customWidth="1"/>
    <col min="3600" max="3600" width="5.6640625" style="142" customWidth="1"/>
    <col min="3601" max="3601" width="3.83203125" style="142" customWidth="1"/>
    <col min="3602" max="3602" width="5.6640625" style="142" customWidth="1"/>
    <col min="3603" max="3603" width="3.83203125" style="142" customWidth="1"/>
    <col min="3604" max="3604" width="5.6640625" style="142" customWidth="1"/>
    <col min="3605" max="3605" width="4.33203125" style="142" customWidth="1"/>
    <col min="3606" max="3606" width="5.83203125" style="142" customWidth="1"/>
    <col min="3607" max="3607" width="3.83203125" style="142" customWidth="1"/>
    <col min="3608" max="3608" width="5.83203125" style="142" customWidth="1"/>
    <col min="3609" max="3840" width="11.5" style="142"/>
    <col min="3841" max="3846" width="5.83203125" style="142" customWidth="1"/>
    <col min="3847" max="3847" width="2.83203125" style="142" customWidth="1"/>
    <col min="3848" max="3848" width="1.83203125" style="142" customWidth="1"/>
    <col min="3849" max="3849" width="3.83203125" style="142" customWidth="1"/>
    <col min="3850" max="3850" width="3.33203125" style="142" customWidth="1"/>
    <col min="3851" max="3851" width="4.33203125" style="142" customWidth="1"/>
    <col min="3852" max="3852" width="5.83203125" style="142" customWidth="1"/>
    <col min="3853" max="3853" width="3.83203125" style="142" customWidth="1"/>
    <col min="3854" max="3854" width="5.6640625" style="142" customWidth="1"/>
    <col min="3855" max="3855" width="3.83203125" style="142" customWidth="1"/>
    <col min="3856" max="3856" width="5.6640625" style="142" customWidth="1"/>
    <col min="3857" max="3857" width="3.83203125" style="142" customWidth="1"/>
    <col min="3858" max="3858" width="5.6640625" style="142" customWidth="1"/>
    <col min="3859" max="3859" width="3.83203125" style="142" customWidth="1"/>
    <col min="3860" max="3860" width="5.6640625" style="142" customWidth="1"/>
    <col min="3861" max="3861" width="4.33203125" style="142" customWidth="1"/>
    <col min="3862" max="3862" width="5.83203125" style="142" customWidth="1"/>
    <col min="3863" max="3863" width="3.83203125" style="142" customWidth="1"/>
    <col min="3864" max="3864" width="5.83203125" style="142" customWidth="1"/>
    <col min="3865" max="4096" width="11.5" style="142"/>
    <col min="4097" max="4102" width="5.83203125" style="142" customWidth="1"/>
    <col min="4103" max="4103" width="2.83203125" style="142" customWidth="1"/>
    <col min="4104" max="4104" width="1.83203125" style="142" customWidth="1"/>
    <col min="4105" max="4105" width="3.83203125" style="142" customWidth="1"/>
    <col min="4106" max="4106" width="3.33203125" style="142" customWidth="1"/>
    <col min="4107" max="4107" width="4.33203125" style="142" customWidth="1"/>
    <col min="4108" max="4108" width="5.83203125" style="142" customWidth="1"/>
    <col min="4109" max="4109" width="3.83203125" style="142" customWidth="1"/>
    <col min="4110" max="4110" width="5.6640625" style="142" customWidth="1"/>
    <col min="4111" max="4111" width="3.83203125" style="142" customWidth="1"/>
    <col min="4112" max="4112" width="5.6640625" style="142" customWidth="1"/>
    <col min="4113" max="4113" width="3.83203125" style="142" customWidth="1"/>
    <col min="4114" max="4114" width="5.6640625" style="142" customWidth="1"/>
    <col min="4115" max="4115" width="3.83203125" style="142" customWidth="1"/>
    <col min="4116" max="4116" width="5.6640625" style="142" customWidth="1"/>
    <col min="4117" max="4117" width="4.33203125" style="142" customWidth="1"/>
    <col min="4118" max="4118" width="5.83203125" style="142" customWidth="1"/>
    <col min="4119" max="4119" width="3.83203125" style="142" customWidth="1"/>
    <col min="4120" max="4120" width="5.83203125" style="142" customWidth="1"/>
    <col min="4121" max="4352" width="11.5" style="142"/>
    <col min="4353" max="4358" width="5.83203125" style="142" customWidth="1"/>
    <col min="4359" max="4359" width="2.83203125" style="142" customWidth="1"/>
    <col min="4360" max="4360" width="1.83203125" style="142" customWidth="1"/>
    <col min="4361" max="4361" width="3.83203125" style="142" customWidth="1"/>
    <col min="4362" max="4362" width="3.33203125" style="142" customWidth="1"/>
    <col min="4363" max="4363" width="4.33203125" style="142" customWidth="1"/>
    <col min="4364" max="4364" width="5.83203125" style="142" customWidth="1"/>
    <col min="4365" max="4365" width="3.83203125" style="142" customWidth="1"/>
    <col min="4366" max="4366" width="5.6640625" style="142" customWidth="1"/>
    <col min="4367" max="4367" width="3.83203125" style="142" customWidth="1"/>
    <col min="4368" max="4368" width="5.6640625" style="142" customWidth="1"/>
    <col min="4369" max="4369" width="3.83203125" style="142" customWidth="1"/>
    <col min="4370" max="4370" width="5.6640625" style="142" customWidth="1"/>
    <col min="4371" max="4371" width="3.83203125" style="142" customWidth="1"/>
    <col min="4372" max="4372" width="5.6640625" style="142" customWidth="1"/>
    <col min="4373" max="4373" width="4.33203125" style="142" customWidth="1"/>
    <col min="4374" max="4374" width="5.83203125" style="142" customWidth="1"/>
    <col min="4375" max="4375" width="3.83203125" style="142" customWidth="1"/>
    <col min="4376" max="4376" width="5.83203125" style="142" customWidth="1"/>
    <col min="4377" max="4608" width="11.5" style="142"/>
    <col min="4609" max="4614" width="5.83203125" style="142" customWidth="1"/>
    <col min="4615" max="4615" width="2.83203125" style="142" customWidth="1"/>
    <col min="4616" max="4616" width="1.83203125" style="142" customWidth="1"/>
    <col min="4617" max="4617" width="3.83203125" style="142" customWidth="1"/>
    <col min="4618" max="4618" width="3.33203125" style="142" customWidth="1"/>
    <col min="4619" max="4619" width="4.33203125" style="142" customWidth="1"/>
    <col min="4620" max="4620" width="5.83203125" style="142" customWidth="1"/>
    <col min="4621" max="4621" width="3.83203125" style="142" customWidth="1"/>
    <col min="4622" max="4622" width="5.6640625" style="142" customWidth="1"/>
    <col min="4623" max="4623" width="3.83203125" style="142" customWidth="1"/>
    <col min="4624" max="4624" width="5.6640625" style="142" customWidth="1"/>
    <col min="4625" max="4625" width="3.83203125" style="142" customWidth="1"/>
    <col min="4626" max="4626" width="5.6640625" style="142" customWidth="1"/>
    <col min="4627" max="4627" width="3.83203125" style="142" customWidth="1"/>
    <col min="4628" max="4628" width="5.6640625" style="142" customWidth="1"/>
    <col min="4629" max="4629" width="4.33203125" style="142" customWidth="1"/>
    <col min="4630" max="4630" width="5.83203125" style="142" customWidth="1"/>
    <col min="4631" max="4631" width="3.83203125" style="142" customWidth="1"/>
    <col min="4632" max="4632" width="5.83203125" style="142" customWidth="1"/>
    <col min="4633" max="4864" width="11.5" style="142"/>
    <col min="4865" max="4870" width="5.83203125" style="142" customWidth="1"/>
    <col min="4871" max="4871" width="2.83203125" style="142" customWidth="1"/>
    <col min="4872" max="4872" width="1.83203125" style="142" customWidth="1"/>
    <col min="4873" max="4873" width="3.83203125" style="142" customWidth="1"/>
    <col min="4874" max="4874" width="3.33203125" style="142" customWidth="1"/>
    <col min="4875" max="4875" width="4.33203125" style="142" customWidth="1"/>
    <col min="4876" max="4876" width="5.83203125" style="142" customWidth="1"/>
    <col min="4877" max="4877" width="3.83203125" style="142" customWidth="1"/>
    <col min="4878" max="4878" width="5.6640625" style="142" customWidth="1"/>
    <col min="4879" max="4879" width="3.83203125" style="142" customWidth="1"/>
    <col min="4880" max="4880" width="5.6640625" style="142" customWidth="1"/>
    <col min="4881" max="4881" width="3.83203125" style="142" customWidth="1"/>
    <col min="4882" max="4882" width="5.6640625" style="142" customWidth="1"/>
    <col min="4883" max="4883" width="3.83203125" style="142" customWidth="1"/>
    <col min="4884" max="4884" width="5.6640625" style="142" customWidth="1"/>
    <col min="4885" max="4885" width="4.33203125" style="142" customWidth="1"/>
    <col min="4886" max="4886" width="5.83203125" style="142" customWidth="1"/>
    <col min="4887" max="4887" width="3.83203125" style="142" customWidth="1"/>
    <col min="4888" max="4888" width="5.83203125" style="142" customWidth="1"/>
    <col min="4889" max="5120" width="11.5" style="142"/>
    <col min="5121" max="5126" width="5.83203125" style="142" customWidth="1"/>
    <col min="5127" max="5127" width="2.83203125" style="142" customWidth="1"/>
    <col min="5128" max="5128" width="1.83203125" style="142" customWidth="1"/>
    <col min="5129" max="5129" width="3.83203125" style="142" customWidth="1"/>
    <col min="5130" max="5130" width="3.33203125" style="142" customWidth="1"/>
    <col min="5131" max="5131" width="4.33203125" style="142" customWidth="1"/>
    <col min="5132" max="5132" width="5.83203125" style="142" customWidth="1"/>
    <col min="5133" max="5133" width="3.83203125" style="142" customWidth="1"/>
    <col min="5134" max="5134" width="5.6640625" style="142" customWidth="1"/>
    <col min="5135" max="5135" width="3.83203125" style="142" customWidth="1"/>
    <col min="5136" max="5136" width="5.6640625" style="142" customWidth="1"/>
    <col min="5137" max="5137" width="3.83203125" style="142" customWidth="1"/>
    <col min="5138" max="5138" width="5.6640625" style="142" customWidth="1"/>
    <col min="5139" max="5139" width="3.83203125" style="142" customWidth="1"/>
    <col min="5140" max="5140" width="5.6640625" style="142" customWidth="1"/>
    <col min="5141" max="5141" width="4.33203125" style="142" customWidth="1"/>
    <col min="5142" max="5142" width="5.83203125" style="142" customWidth="1"/>
    <col min="5143" max="5143" width="3.83203125" style="142" customWidth="1"/>
    <col min="5144" max="5144" width="5.83203125" style="142" customWidth="1"/>
    <col min="5145" max="5376" width="11.5" style="142"/>
    <col min="5377" max="5382" width="5.83203125" style="142" customWidth="1"/>
    <col min="5383" max="5383" width="2.83203125" style="142" customWidth="1"/>
    <col min="5384" max="5384" width="1.83203125" style="142" customWidth="1"/>
    <col min="5385" max="5385" width="3.83203125" style="142" customWidth="1"/>
    <col min="5386" max="5386" width="3.33203125" style="142" customWidth="1"/>
    <col min="5387" max="5387" width="4.33203125" style="142" customWidth="1"/>
    <col min="5388" max="5388" width="5.83203125" style="142" customWidth="1"/>
    <col min="5389" max="5389" width="3.83203125" style="142" customWidth="1"/>
    <col min="5390" max="5390" width="5.6640625" style="142" customWidth="1"/>
    <col min="5391" max="5391" width="3.83203125" style="142" customWidth="1"/>
    <col min="5392" max="5392" width="5.6640625" style="142" customWidth="1"/>
    <col min="5393" max="5393" width="3.83203125" style="142" customWidth="1"/>
    <col min="5394" max="5394" width="5.6640625" style="142" customWidth="1"/>
    <col min="5395" max="5395" width="3.83203125" style="142" customWidth="1"/>
    <col min="5396" max="5396" width="5.6640625" style="142" customWidth="1"/>
    <col min="5397" max="5397" width="4.33203125" style="142" customWidth="1"/>
    <col min="5398" max="5398" width="5.83203125" style="142" customWidth="1"/>
    <col min="5399" max="5399" width="3.83203125" style="142" customWidth="1"/>
    <col min="5400" max="5400" width="5.83203125" style="142" customWidth="1"/>
    <col min="5401" max="5632" width="11.5" style="142"/>
    <col min="5633" max="5638" width="5.83203125" style="142" customWidth="1"/>
    <col min="5639" max="5639" width="2.83203125" style="142" customWidth="1"/>
    <col min="5640" max="5640" width="1.83203125" style="142" customWidth="1"/>
    <col min="5641" max="5641" width="3.83203125" style="142" customWidth="1"/>
    <col min="5642" max="5642" width="3.33203125" style="142" customWidth="1"/>
    <col min="5643" max="5643" width="4.33203125" style="142" customWidth="1"/>
    <col min="5644" max="5644" width="5.83203125" style="142" customWidth="1"/>
    <col min="5645" max="5645" width="3.83203125" style="142" customWidth="1"/>
    <col min="5646" max="5646" width="5.6640625" style="142" customWidth="1"/>
    <col min="5647" max="5647" width="3.83203125" style="142" customWidth="1"/>
    <col min="5648" max="5648" width="5.6640625" style="142" customWidth="1"/>
    <col min="5649" max="5649" width="3.83203125" style="142" customWidth="1"/>
    <col min="5650" max="5650" width="5.6640625" style="142" customWidth="1"/>
    <col min="5651" max="5651" width="3.83203125" style="142" customWidth="1"/>
    <col min="5652" max="5652" width="5.6640625" style="142" customWidth="1"/>
    <col min="5653" max="5653" width="4.33203125" style="142" customWidth="1"/>
    <col min="5654" max="5654" width="5.83203125" style="142" customWidth="1"/>
    <col min="5655" max="5655" width="3.83203125" style="142" customWidth="1"/>
    <col min="5656" max="5656" width="5.83203125" style="142" customWidth="1"/>
    <col min="5657" max="5888" width="11.5" style="142"/>
    <col min="5889" max="5894" width="5.83203125" style="142" customWidth="1"/>
    <col min="5895" max="5895" width="2.83203125" style="142" customWidth="1"/>
    <col min="5896" max="5896" width="1.83203125" style="142" customWidth="1"/>
    <col min="5897" max="5897" width="3.83203125" style="142" customWidth="1"/>
    <col min="5898" max="5898" width="3.33203125" style="142" customWidth="1"/>
    <col min="5899" max="5899" width="4.33203125" style="142" customWidth="1"/>
    <col min="5900" max="5900" width="5.83203125" style="142" customWidth="1"/>
    <col min="5901" max="5901" width="3.83203125" style="142" customWidth="1"/>
    <col min="5902" max="5902" width="5.6640625" style="142" customWidth="1"/>
    <col min="5903" max="5903" width="3.83203125" style="142" customWidth="1"/>
    <col min="5904" max="5904" width="5.6640625" style="142" customWidth="1"/>
    <col min="5905" max="5905" width="3.83203125" style="142" customWidth="1"/>
    <col min="5906" max="5906" width="5.6640625" style="142" customWidth="1"/>
    <col min="5907" max="5907" width="3.83203125" style="142" customWidth="1"/>
    <col min="5908" max="5908" width="5.6640625" style="142" customWidth="1"/>
    <col min="5909" max="5909" width="4.33203125" style="142" customWidth="1"/>
    <col min="5910" max="5910" width="5.83203125" style="142" customWidth="1"/>
    <col min="5911" max="5911" width="3.83203125" style="142" customWidth="1"/>
    <col min="5912" max="5912" width="5.83203125" style="142" customWidth="1"/>
    <col min="5913" max="6144" width="11.5" style="142"/>
    <col min="6145" max="6150" width="5.83203125" style="142" customWidth="1"/>
    <col min="6151" max="6151" width="2.83203125" style="142" customWidth="1"/>
    <col min="6152" max="6152" width="1.83203125" style="142" customWidth="1"/>
    <col min="6153" max="6153" width="3.83203125" style="142" customWidth="1"/>
    <col min="6154" max="6154" width="3.33203125" style="142" customWidth="1"/>
    <col min="6155" max="6155" width="4.33203125" style="142" customWidth="1"/>
    <col min="6156" max="6156" width="5.83203125" style="142" customWidth="1"/>
    <col min="6157" max="6157" width="3.83203125" style="142" customWidth="1"/>
    <col min="6158" max="6158" width="5.6640625" style="142" customWidth="1"/>
    <col min="6159" max="6159" width="3.83203125" style="142" customWidth="1"/>
    <col min="6160" max="6160" width="5.6640625" style="142" customWidth="1"/>
    <col min="6161" max="6161" width="3.83203125" style="142" customWidth="1"/>
    <col min="6162" max="6162" width="5.6640625" style="142" customWidth="1"/>
    <col min="6163" max="6163" width="3.83203125" style="142" customWidth="1"/>
    <col min="6164" max="6164" width="5.6640625" style="142" customWidth="1"/>
    <col min="6165" max="6165" width="4.33203125" style="142" customWidth="1"/>
    <col min="6166" max="6166" width="5.83203125" style="142" customWidth="1"/>
    <col min="6167" max="6167" width="3.83203125" style="142" customWidth="1"/>
    <col min="6168" max="6168" width="5.83203125" style="142" customWidth="1"/>
    <col min="6169" max="6400" width="11.5" style="142"/>
    <col min="6401" max="6406" width="5.83203125" style="142" customWidth="1"/>
    <col min="6407" max="6407" width="2.83203125" style="142" customWidth="1"/>
    <col min="6408" max="6408" width="1.83203125" style="142" customWidth="1"/>
    <col min="6409" max="6409" width="3.83203125" style="142" customWidth="1"/>
    <col min="6410" max="6410" width="3.33203125" style="142" customWidth="1"/>
    <col min="6411" max="6411" width="4.33203125" style="142" customWidth="1"/>
    <col min="6412" max="6412" width="5.83203125" style="142" customWidth="1"/>
    <col min="6413" max="6413" width="3.83203125" style="142" customWidth="1"/>
    <col min="6414" max="6414" width="5.6640625" style="142" customWidth="1"/>
    <col min="6415" max="6415" width="3.83203125" style="142" customWidth="1"/>
    <col min="6416" max="6416" width="5.6640625" style="142" customWidth="1"/>
    <col min="6417" max="6417" width="3.83203125" style="142" customWidth="1"/>
    <col min="6418" max="6418" width="5.6640625" style="142" customWidth="1"/>
    <col min="6419" max="6419" width="3.83203125" style="142" customWidth="1"/>
    <col min="6420" max="6420" width="5.6640625" style="142" customWidth="1"/>
    <col min="6421" max="6421" width="4.33203125" style="142" customWidth="1"/>
    <col min="6422" max="6422" width="5.83203125" style="142" customWidth="1"/>
    <col min="6423" max="6423" width="3.83203125" style="142" customWidth="1"/>
    <col min="6424" max="6424" width="5.83203125" style="142" customWidth="1"/>
    <col min="6425" max="6656" width="11.5" style="142"/>
    <col min="6657" max="6662" width="5.83203125" style="142" customWidth="1"/>
    <col min="6663" max="6663" width="2.83203125" style="142" customWidth="1"/>
    <col min="6664" max="6664" width="1.83203125" style="142" customWidth="1"/>
    <col min="6665" max="6665" width="3.83203125" style="142" customWidth="1"/>
    <col min="6666" max="6666" width="3.33203125" style="142" customWidth="1"/>
    <col min="6667" max="6667" width="4.33203125" style="142" customWidth="1"/>
    <col min="6668" max="6668" width="5.83203125" style="142" customWidth="1"/>
    <col min="6669" max="6669" width="3.83203125" style="142" customWidth="1"/>
    <col min="6670" max="6670" width="5.6640625" style="142" customWidth="1"/>
    <col min="6671" max="6671" width="3.83203125" style="142" customWidth="1"/>
    <col min="6672" max="6672" width="5.6640625" style="142" customWidth="1"/>
    <col min="6673" max="6673" width="3.83203125" style="142" customWidth="1"/>
    <col min="6674" max="6674" width="5.6640625" style="142" customWidth="1"/>
    <col min="6675" max="6675" width="3.83203125" style="142" customWidth="1"/>
    <col min="6676" max="6676" width="5.6640625" style="142" customWidth="1"/>
    <col min="6677" max="6677" width="4.33203125" style="142" customWidth="1"/>
    <col min="6678" max="6678" width="5.83203125" style="142" customWidth="1"/>
    <col min="6679" max="6679" width="3.83203125" style="142" customWidth="1"/>
    <col min="6680" max="6680" width="5.83203125" style="142" customWidth="1"/>
    <col min="6681" max="6912" width="11.5" style="142"/>
    <col min="6913" max="6918" width="5.83203125" style="142" customWidth="1"/>
    <col min="6919" max="6919" width="2.83203125" style="142" customWidth="1"/>
    <col min="6920" max="6920" width="1.83203125" style="142" customWidth="1"/>
    <col min="6921" max="6921" width="3.83203125" style="142" customWidth="1"/>
    <col min="6922" max="6922" width="3.33203125" style="142" customWidth="1"/>
    <col min="6923" max="6923" width="4.33203125" style="142" customWidth="1"/>
    <col min="6924" max="6924" width="5.83203125" style="142" customWidth="1"/>
    <col min="6925" max="6925" width="3.83203125" style="142" customWidth="1"/>
    <col min="6926" max="6926" width="5.6640625" style="142" customWidth="1"/>
    <col min="6927" max="6927" width="3.83203125" style="142" customWidth="1"/>
    <col min="6928" max="6928" width="5.6640625" style="142" customWidth="1"/>
    <col min="6929" max="6929" width="3.83203125" style="142" customWidth="1"/>
    <col min="6930" max="6930" width="5.6640625" style="142" customWidth="1"/>
    <col min="6931" max="6931" width="3.83203125" style="142" customWidth="1"/>
    <col min="6932" max="6932" width="5.6640625" style="142" customWidth="1"/>
    <col min="6933" max="6933" width="4.33203125" style="142" customWidth="1"/>
    <col min="6934" max="6934" width="5.83203125" style="142" customWidth="1"/>
    <col min="6935" max="6935" width="3.83203125" style="142" customWidth="1"/>
    <col min="6936" max="6936" width="5.83203125" style="142" customWidth="1"/>
    <col min="6937" max="7168" width="11.5" style="142"/>
    <col min="7169" max="7174" width="5.83203125" style="142" customWidth="1"/>
    <col min="7175" max="7175" width="2.83203125" style="142" customWidth="1"/>
    <col min="7176" max="7176" width="1.83203125" style="142" customWidth="1"/>
    <col min="7177" max="7177" width="3.83203125" style="142" customWidth="1"/>
    <col min="7178" max="7178" width="3.33203125" style="142" customWidth="1"/>
    <col min="7179" max="7179" width="4.33203125" style="142" customWidth="1"/>
    <col min="7180" max="7180" width="5.83203125" style="142" customWidth="1"/>
    <col min="7181" max="7181" width="3.83203125" style="142" customWidth="1"/>
    <col min="7182" max="7182" width="5.6640625" style="142" customWidth="1"/>
    <col min="7183" max="7183" width="3.83203125" style="142" customWidth="1"/>
    <col min="7184" max="7184" width="5.6640625" style="142" customWidth="1"/>
    <col min="7185" max="7185" width="3.83203125" style="142" customWidth="1"/>
    <col min="7186" max="7186" width="5.6640625" style="142" customWidth="1"/>
    <col min="7187" max="7187" width="3.83203125" style="142" customWidth="1"/>
    <col min="7188" max="7188" width="5.6640625" style="142" customWidth="1"/>
    <col min="7189" max="7189" width="4.33203125" style="142" customWidth="1"/>
    <col min="7190" max="7190" width="5.83203125" style="142" customWidth="1"/>
    <col min="7191" max="7191" width="3.83203125" style="142" customWidth="1"/>
    <col min="7192" max="7192" width="5.83203125" style="142" customWidth="1"/>
    <col min="7193" max="7424" width="11.5" style="142"/>
    <col min="7425" max="7430" width="5.83203125" style="142" customWidth="1"/>
    <col min="7431" max="7431" width="2.83203125" style="142" customWidth="1"/>
    <col min="7432" max="7432" width="1.83203125" style="142" customWidth="1"/>
    <col min="7433" max="7433" width="3.83203125" style="142" customWidth="1"/>
    <col min="7434" max="7434" width="3.33203125" style="142" customWidth="1"/>
    <col min="7435" max="7435" width="4.33203125" style="142" customWidth="1"/>
    <col min="7436" max="7436" width="5.83203125" style="142" customWidth="1"/>
    <col min="7437" max="7437" width="3.83203125" style="142" customWidth="1"/>
    <col min="7438" max="7438" width="5.6640625" style="142" customWidth="1"/>
    <col min="7439" max="7439" width="3.83203125" style="142" customWidth="1"/>
    <col min="7440" max="7440" width="5.6640625" style="142" customWidth="1"/>
    <col min="7441" max="7441" width="3.83203125" style="142" customWidth="1"/>
    <col min="7442" max="7442" width="5.6640625" style="142" customWidth="1"/>
    <col min="7443" max="7443" width="3.83203125" style="142" customWidth="1"/>
    <col min="7444" max="7444" width="5.6640625" style="142" customWidth="1"/>
    <col min="7445" max="7445" width="4.33203125" style="142" customWidth="1"/>
    <col min="7446" max="7446" width="5.83203125" style="142" customWidth="1"/>
    <col min="7447" max="7447" width="3.83203125" style="142" customWidth="1"/>
    <col min="7448" max="7448" width="5.83203125" style="142" customWidth="1"/>
    <col min="7449" max="7680" width="11.5" style="142"/>
    <col min="7681" max="7686" width="5.83203125" style="142" customWidth="1"/>
    <col min="7687" max="7687" width="2.83203125" style="142" customWidth="1"/>
    <col min="7688" max="7688" width="1.83203125" style="142" customWidth="1"/>
    <col min="7689" max="7689" width="3.83203125" style="142" customWidth="1"/>
    <col min="7690" max="7690" width="3.33203125" style="142" customWidth="1"/>
    <col min="7691" max="7691" width="4.33203125" style="142" customWidth="1"/>
    <col min="7692" max="7692" width="5.83203125" style="142" customWidth="1"/>
    <col min="7693" max="7693" width="3.83203125" style="142" customWidth="1"/>
    <col min="7694" max="7694" width="5.6640625" style="142" customWidth="1"/>
    <col min="7695" max="7695" width="3.83203125" style="142" customWidth="1"/>
    <col min="7696" max="7696" width="5.6640625" style="142" customWidth="1"/>
    <col min="7697" max="7697" width="3.83203125" style="142" customWidth="1"/>
    <col min="7698" max="7698" width="5.6640625" style="142" customWidth="1"/>
    <col min="7699" max="7699" width="3.83203125" style="142" customWidth="1"/>
    <col min="7700" max="7700" width="5.6640625" style="142" customWidth="1"/>
    <col min="7701" max="7701" width="4.33203125" style="142" customWidth="1"/>
    <col min="7702" max="7702" width="5.83203125" style="142" customWidth="1"/>
    <col min="7703" max="7703" width="3.83203125" style="142" customWidth="1"/>
    <col min="7704" max="7704" width="5.83203125" style="142" customWidth="1"/>
    <col min="7705" max="7936" width="11.5" style="142"/>
    <col min="7937" max="7942" width="5.83203125" style="142" customWidth="1"/>
    <col min="7943" max="7943" width="2.83203125" style="142" customWidth="1"/>
    <col min="7944" max="7944" width="1.83203125" style="142" customWidth="1"/>
    <col min="7945" max="7945" width="3.83203125" style="142" customWidth="1"/>
    <col min="7946" max="7946" width="3.33203125" style="142" customWidth="1"/>
    <col min="7947" max="7947" width="4.33203125" style="142" customWidth="1"/>
    <col min="7948" max="7948" width="5.83203125" style="142" customWidth="1"/>
    <col min="7949" max="7949" width="3.83203125" style="142" customWidth="1"/>
    <col min="7950" max="7950" width="5.6640625" style="142" customWidth="1"/>
    <col min="7951" max="7951" width="3.83203125" style="142" customWidth="1"/>
    <col min="7952" max="7952" width="5.6640625" style="142" customWidth="1"/>
    <col min="7953" max="7953" width="3.83203125" style="142" customWidth="1"/>
    <col min="7954" max="7954" width="5.6640625" style="142" customWidth="1"/>
    <col min="7955" max="7955" width="3.83203125" style="142" customWidth="1"/>
    <col min="7956" max="7956" width="5.6640625" style="142" customWidth="1"/>
    <col min="7957" max="7957" width="4.33203125" style="142" customWidth="1"/>
    <col min="7958" max="7958" width="5.83203125" style="142" customWidth="1"/>
    <col min="7959" max="7959" width="3.83203125" style="142" customWidth="1"/>
    <col min="7960" max="7960" width="5.83203125" style="142" customWidth="1"/>
    <col min="7961" max="8192" width="11.5" style="142"/>
    <col min="8193" max="8198" width="5.83203125" style="142" customWidth="1"/>
    <col min="8199" max="8199" width="2.83203125" style="142" customWidth="1"/>
    <col min="8200" max="8200" width="1.83203125" style="142" customWidth="1"/>
    <col min="8201" max="8201" width="3.83203125" style="142" customWidth="1"/>
    <col min="8202" max="8202" width="3.33203125" style="142" customWidth="1"/>
    <col min="8203" max="8203" width="4.33203125" style="142" customWidth="1"/>
    <col min="8204" max="8204" width="5.83203125" style="142" customWidth="1"/>
    <col min="8205" max="8205" width="3.83203125" style="142" customWidth="1"/>
    <col min="8206" max="8206" width="5.6640625" style="142" customWidth="1"/>
    <col min="8207" max="8207" width="3.83203125" style="142" customWidth="1"/>
    <col min="8208" max="8208" width="5.6640625" style="142" customWidth="1"/>
    <col min="8209" max="8209" width="3.83203125" style="142" customWidth="1"/>
    <col min="8210" max="8210" width="5.6640625" style="142" customWidth="1"/>
    <col min="8211" max="8211" width="3.83203125" style="142" customWidth="1"/>
    <col min="8212" max="8212" width="5.6640625" style="142" customWidth="1"/>
    <col min="8213" max="8213" width="4.33203125" style="142" customWidth="1"/>
    <col min="8214" max="8214" width="5.83203125" style="142" customWidth="1"/>
    <col min="8215" max="8215" width="3.83203125" style="142" customWidth="1"/>
    <col min="8216" max="8216" width="5.83203125" style="142" customWidth="1"/>
    <col min="8217" max="8448" width="11.5" style="142"/>
    <col min="8449" max="8454" width="5.83203125" style="142" customWidth="1"/>
    <col min="8455" max="8455" width="2.83203125" style="142" customWidth="1"/>
    <col min="8456" max="8456" width="1.83203125" style="142" customWidth="1"/>
    <col min="8457" max="8457" width="3.83203125" style="142" customWidth="1"/>
    <col min="8458" max="8458" width="3.33203125" style="142" customWidth="1"/>
    <col min="8459" max="8459" width="4.33203125" style="142" customWidth="1"/>
    <col min="8460" max="8460" width="5.83203125" style="142" customWidth="1"/>
    <col min="8461" max="8461" width="3.83203125" style="142" customWidth="1"/>
    <col min="8462" max="8462" width="5.6640625" style="142" customWidth="1"/>
    <col min="8463" max="8463" width="3.83203125" style="142" customWidth="1"/>
    <col min="8464" max="8464" width="5.6640625" style="142" customWidth="1"/>
    <col min="8465" max="8465" width="3.83203125" style="142" customWidth="1"/>
    <col min="8466" max="8466" width="5.6640625" style="142" customWidth="1"/>
    <col min="8467" max="8467" width="3.83203125" style="142" customWidth="1"/>
    <col min="8468" max="8468" width="5.6640625" style="142" customWidth="1"/>
    <col min="8469" max="8469" width="4.33203125" style="142" customWidth="1"/>
    <col min="8470" max="8470" width="5.83203125" style="142" customWidth="1"/>
    <col min="8471" max="8471" width="3.83203125" style="142" customWidth="1"/>
    <col min="8472" max="8472" width="5.83203125" style="142" customWidth="1"/>
    <col min="8473" max="8704" width="11.5" style="142"/>
    <col min="8705" max="8710" width="5.83203125" style="142" customWidth="1"/>
    <col min="8711" max="8711" width="2.83203125" style="142" customWidth="1"/>
    <col min="8712" max="8712" width="1.83203125" style="142" customWidth="1"/>
    <col min="8713" max="8713" width="3.83203125" style="142" customWidth="1"/>
    <col min="8714" max="8714" width="3.33203125" style="142" customWidth="1"/>
    <col min="8715" max="8715" width="4.33203125" style="142" customWidth="1"/>
    <col min="8716" max="8716" width="5.83203125" style="142" customWidth="1"/>
    <col min="8717" max="8717" width="3.83203125" style="142" customWidth="1"/>
    <col min="8718" max="8718" width="5.6640625" style="142" customWidth="1"/>
    <col min="8719" max="8719" width="3.83203125" style="142" customWidth="1"/>
    <col min="8720" max="8720" width="5.6640625" style="142" customWidth="1"/>
    <col min="8721" max="8721" width="3.83203125" style="142" customWidth="1"/>
    <col min="8722" max="8722" width="5.6640625" style="142" customWidth="1"/>
    <col min="8723" max="8723" width="3.83203125" style="142" customWidth="1"/>
    <col min="8724" max="8724" width="5.6640625" style="142" customWidth="1"/>
    <col min="8725" max="8725" width="4.33203125" style="142" customWidth="1"/>
    <col min="8726" max="8726" width="5.83203125" style="142" customWidth="1"/>
    <col min="8727" max="8727" width="3.83203125" style="142" customWidth="1"/>
    <col min="8728" max="8728" width="5.83203125" style="142" customWidth="1"/>
    <col min="8729" max="8960" width="11.5" style="142"/>
    <col min="8961" max="8966" width="5.83203125" style="142" customWidth="1"/>
    <col min="8967" max="8967" width="2.83203125" style="142" customWidth="1"/>
    <col min="8968" max="8968" width="1.83203125" style="142" customWidth="1"/>
    <col min="8969" max="8969" width="3.83203125" style="142" customWidth="1"/>
    <col min="8970" max="8970" width="3.33203125" style="142" customWidth="1"/>
    <col min="8971" max="8971" width="4.33203125" style="142" customWidth="1"/>
    <col min="8972" max="8972" width="5.83203125" style="142" customWidth="1"/>
    <col min="8973" max="8973" width="3.83203125" style="142" customWidth="1"/>
    <col min="8974" max="8974" width="5.6640625" style="142" customWidth="1"/>
    <col min="8975" max="8975" width="3.83203125" style="142" customWidth="1"/>
    <col min="8976" max="8976" width="5.6640625" style="142" customWidth="1"/>
    <col min="8977" max="8977" width="3.83203125" style="142" customWidth="1"/>
    <col min="8978" max="8978" width="5.6640625" style="142" customWidth="1"/>
    <col min="8979" max="8979" width="3.83203125" style="142" customWidth="1"/>
    <col min="8980" max="8980" width="5.6640625" style="142" customWidth="1"/>
    <col min="8981" max="8981" width="4.33203125" style="142" customWidth="1"/>
    <col min="8982" max="8982" width="5.83203125" style="142" customWidth="1"/>
    <col min="8983" max="8983" width="3.83203125" style="142" customWidth="1"/>
    <col min="8984" max="8984" width="5.83203125" style="142" customWidth="1"/>
    <col min="8985" max="9216" width="11.5" style="142"/>
    <col min="9217" max="9222" width="5.83203125" style="142" customWidth="1"/>
    <col min="9223" max="9223" width="2.83203125" style="142" customWidth="1"/>
    <col min="9224" max="9224" width="1.83203125" style="142" customWidth="1"/>
    <col min="9225" max="9225" width="3.83203125" style="142" customWidth="1"/>
    <col min="9226" max="9226" width="3.33203125" style="142" customWidth="1"/>
    <col min="9227" max="9227" width="4.33203125" style="142" customWidth="1"/>
    <col min="9228" max="9228" width="5.83203125" style="142" customWidth="1"/>
    <col min="9229" max="9229" width="3.83203125" style="142" customWidth="1"/>
    <col min="9230" max="9230" width="5.6640625" style="142" customWidth="1"/>
    <col min="9231" max="9231" width="3.83203125" style="142" customWidth="1"/>
    <col min="9232" max="9232" width="5.6640625" style="142" customWidth="1"/>
    <col min="9233" max="9233" width="3.83203125" style="142" customWidth="1"/>
    <col min="9234" max="9234" width="5.6640625" style="142" customWidth="1"/>
    <col min="9235" max="9235" width="3.83203125" style="142" customWidth="1"/>
    <col min="9236" max="9236" width="5.6640625" style="142" customWidth="1"/>
    <col min="9237" max="9237" width="4.33203125" style="142" customWidth="1"/>
    <col min="9238" max="9238" width="5.83203125" style="142" customWidth="1"/>
    <col min="9239" max="9239" width="3.83203125" style="142" customWidth="1"/>
    <col min="9240" max="9240" width="5.83203125" style="142" customWidth="1"/>
    <col min="9241" max="9472" width="11.5" style="142"/>
    <col min="9473" max="9478" width="5.83203125" style="142" customWidth="1"/>
    <col min="9479" max="9479" width="2.83203125" style="142" customWidth="1"/>
    <col min="9480" max="9480" width="1.83203125" style="142" customWidth="1"/>
    <col min="9481" max="9481" width="3.83203125" style="142" customWidth="1"/>
    <col min="9482" max="9482" width="3.33203125" style="142" customWidth="1"/>
    <col min="9483" max="9483" width="4.33203125" style="142" customWidth="1"/>
    <col min="9484" max="9484" width="5.83203125" style="142" customWidth="1"/>
    <col min="9485" max="9485" width="3.83203125" style="142" customWidth="1"/>
    <col min="9486" max="9486" width="5.6640625" style="142" customWidth="1"/>
    <col min="9487" max="9487" width="3.83203125" style="142" customWidth="1"/>
    <col min="9488" max="9488" width="5.6640625" style="142" customWidth="1"/>
    <col min="9489" max="9489" width="3.83203125" style="142" customWidth="1"/>
    <col min="9490" max="9490" width="5.6640625" style="142" customWidth="1"/>
    <col min="9491" max="9491" width="3.83203125" style="142" customWidth="1"/>
    <col min="9492" max="9492" width="5.6640625" style="142" customWidth="1"/>
    <col min="9493" max="9493" width="4.33203125" style="142" customWidth="1"/>
    <col min="9494" max="9494" width="5.83203125" style="142" customWidth="1"/>
    <col min="9495" max="9495" width="3.83203125" style="142" customWidth="1"/>
    <col min="9496" max="9496" width="5.83203125" style="142" customWidth="1"/>
    <col min="9497" max="9728" width="11.5" style="142"/>
    <col min="9729" max="9734" width="5.83203125" style="142" customWidth="1"/>
    <col min="9735" max="9735" width="2.83203125" style="142" customWidth="1"/>
    <col min="9736" max="9736" width="1.83203125" style="142" customWidth="1"/>
    <col min="9737" max="9737" width="3.83203125" style="142" customWidth="1"/>
    <col min="9738" max="9738" width="3.33203125" style="142" customWidth="1"/>
    <col min="9739" max="9739" width="4.33203125" style="142" customWidth="1"/>
    <col min="9740" max="9740" width="5.83203125" style="142" customWidth="1"/>
    <col min="9741" max="9741" width="3.83203125" style="142" customWidth="1"/>
    <col min="9742" max="9742" width="5.6640625" style="142" customWidth="1"/>
    <col min="9743" max="9743" width="3.83203125" style="142" customWidth="1"/>
    <col min="9744" max="9744" width="5.6640625" style="142" customWidth="1"/>
    <col min="9745" max="9745" width="3.83203125" style="142" customWidth="1"/>
    <col min="9746" max="9746" width="5.6640625" style="142" customWidth="1"/>
    <col min="9747" max="9747" width="3.83203125" style="142" customWidth="1"/>
    <col min="9748" max="9748" width="5.6640625" style="142" customWidth="1"/>
    <col min="9749" max="9749" width="4.33203125" style="142" customWidth="1"/>
    <col min="9750" max="9750" width="5.83203125" style="142" customWidth="1"/>
    <col min="9751" max="9751" width="3.83203125" style="142" customWidth="1"/>
    <col min="9752" max="9752" width="5.83203125" style="142" customWidth="1"/>
    <col min="9753" max="9984" width="11.5" style="142"/>
    <col min="9985" max="9990" width="5.83203125" style="142" customWidth="1"/>
    <col min="9991" max="9991" width="2.83203125" style="142" customWidth="1"/>
    <col min="9992" max="9992" width="1.83203125" style="142" customWidth="1"/>
    <col min="9993" max="9993" width="3.83203125" style="142" customWidth="1"/>
    <col min="9994" max="9994" width="3.33203125" style="142" customWidth="1"/>
    <col min="9995" max="9995" width="4.33203125" style="142" customWidth="1"/>
    <col min="9996" max="9996" width="5.83203125" style="142" customWidth="1"/>
    <col min="9997" max="9997" width="3.83203125" style="142" customWidth="1"/>
    <col min="9998" max="9998" width="5.6640625" style="142" customWidth="1"/>
    <col min="9999" max="9999" width="3.83203125" style="142" customWidth="1"/>
    <col min="10000" max="10000" width="5.6640625" style="142" customWidth="1"/>
    <col min="10001" max="10001" width="3.83203125" style="142" customWidth="1"/>
    <col min="10002" max="10002" width="5.6640625" style="142" customWidth="1"/>
    <col min="10003" max="10003" width="3.83203125" style="142" customWidth="1"/>
    <col min="10004" max="10004" width="5.6640625" style="142" customWidth="1"/>
    <col min="10005" max="10005" width="4.33203125" style="142" customWidth="1"/>
    <col min="10006" max="10006" width="5.83203125" style="142" customWidth="1"/>
    <col min="10007" max="10007" width="3.83203125" style="142" customWidth="1"/>
    <col min="10008" max="10008" width="5.83203125" style="142" customWidth="1"/>
    <col min="10009" max="10240" width="11.5" style="142"/>
    <col min="10241" max="10246" width="5.83203125" style="142" customWidth="1"/>
    <col min="10247" max="10247" width="2.83203125" style="142" customWidth="1"/>
    <col min="10248" max="10248" width="1.83203125" style="142" customWidth="1"/>
    <col min="10249" max="10249" width="3.83203125" style="142" customWidth="1"/>
    <col min="10250" max="10250" width="3.33203125" style="142" customWidth="1"/>
    <col min="10251" max="10251" width="4.33203125" style="142" customWidth="1"/>
    <col min="10252" max="10252" width="5.83203125" style="142" customWidth="1"/>
    <col min="10253" max="10253" width="3.83203125" style="142" customWidth="1"/>
    <col min="10254" max="10254" width="5.6640625" style="142" customWidth="1"/>
    <col min="10255" max="10255" width="3.83203125" style="142" customWidth="1"/>
    <col min="10256" max="10256" width="5.6640625" style="142" customWidth="1"/>
    <col min="10257" max="10257" width="3.83203125" style="142" customWidth="1"/>
    <col min="10258" max="10258" width="5.6640625" style="142" customWidth="1"/>
    <col min="10259" max="10259" width="3.83203125" style="142" customWidth="1"/>
    <col min="10260" max="10260" width="5.6640625" style="142" customWidth="1"/>
    <col min="10261" max="10261" width="4.33203125" style="142" customWidth="1"/>
    <col min="10262" max="10262" width="5.83203125" style="142" customWidth="1"/>
    <col min="10263" max="10263" width="3.83203125" style="142" customWidth="1"/>
    <col min="10264" max="10264" width="5.83203125" style="142" customWidth="1"/>
    <col min="10265" max="10496" width="11.5" style="142"/>
    <col min="10497" max="10502" width="5.83203125" style="142" customWidth="1"/>
    <col min="10503" max="10503" width="2.83203125" style="142" customWidth="1"/>
    <col min="10504" max="10504" width="1.83203125" style="142" customWidth="1"/>
    <col min="10505" max="10505" width="3.83203125" style="142" customWidth="1"/>
    <col min="10506" max="10506" width="3.33203125" style="142" customWidth="1"/>
    <col min="10507" max="10507" width="4.33203125" style="142" customWidth="1"/>
    <col min="10508" max="10508" width="5.83203125" style="142" customWidth="1"/>
    <col min="10509" max="10509" width="3.83203125" style="142" customWidth="1"/>
    <col min="10510" max="10510" width="5.6640625" style="142" customWidth="1"/>
    <col min="10511" max="10511" width="3.83203125" style="142" customWidth="1"/>
    <col min="10512" max="10512" width="5.6640625" style="142" customWidth="1"/>
    <col min="10513" max="10513" width="3.83203125" style="142" customWidth="1"/>
    <col min="10514" max="10514" width="5.6640625" style="142" customWidth="1"/>
    <col min="10515" max="10515" width="3.83203125" style="142" customWidth="1"/>
    <col min="10516" max="10516" width="5.6640625" style="142" customWidth="1"/>
    <col min="10517" max="10517" width="4.33203125" style="142" customWidth="1"/>
    <col min="10518" max="10518" width="5.83203125" style="142" customWidth="1"/>
    <col min="10519" max="10519" width="3.83203125" style="142" customWidth="1"/>
    <col min="10520" max="10520" width="5.83203125" style="142" customWidth="1"/>
    <col min="10521" max="10752" width="11.5" style="142"/>
    <col min="10753" max="10758" width="5.83203125" style="142" customWidth="1"/>
    <col min="10759" max="10759" width="2.83203125" style="142" customWidth="1"/>
    <col min="10760" max="10760" width="1.83203125" style="142" customWidth="1"/>
    <col min="10761" max="10761" width="3.83203125" style="142" customWidth="1"/>
    <col min="10762" max="10762" width="3.33203125" style="142" customWidth="1"/>
    <col min="10763" max="10763" width="4.33203125" style="142" customWidth="1"/>
    <col min="10764" max="10764" width="5.83203125" style="142" customWidth="1"/>
    <col min="10765" max="10765" width="3.83203125" style="142" customWidth="1"/>
    <col min="10766" max="10766" width="5.6640625" style="142" customWidth="1"/>
    <col min="10767" max="10767" width="3.83203125" style="142" customWidth="1"/>
    <col min="10768" max="10768" width="5.6640625" style="142" customWidth="1"/>
    <col min="10769" max="10769" width="3.83203125" style="142" customWidth="1"/>
    <col min="10770" max="10770" width="5.6640625" style="142" customWidth="1"/>
    <col min="10771" max="10771" width="3.83203125" style="142" customWidth="1"/>
    <col min="10772" max="10772" width="5.6640625" style="142" customWidth="1"/>
    <col min="10773" max="10773" width="4.33203125" style="142" customWidth="1"/>
    <col min="10774" max="10774" width="5.83203125" style="142" customWidth="1"/>
    <col min="10775" max="10775" width="3.83203125" style="142" customWidth="1"/>
    <col min="10776" max="10776" width="5.83203125" style="142" customWidth="1"/>
    <col min="10777" max="11008" width="11.5" style="142"/>
    <col min="11009" max="11014" width="5.83203125" style="142" customWidth="1"/>
    <col min="11015" max="11015" width="2.83203125" style="142" customWidth="1"/>
    <col min="11016" max="11016" width="1.83203125" style="142" customWidth="1"/>
    <col min="11017" max="11017" width="3.83203125" style="142" customWidth="1"/>
    <col min="11018" max="11018" width="3.33203125" style="142" customWidth="1"/>
    <col min="11019" max="11019" width="4.33203125" style="142" customWidth="1"/>
    <col min="11020" max="11020" width="5.83203125" style="142" customWidth="1"/>
    <col min="11021" max="11021" width="3.83203125" style="142" customWidth="1"/>
    <col min="11022" max="11022" width="5.6640625" style="142" customWidth="1"/>
    <col min="11023" max="11023" width="3.83203125" style="142" customWidth="1"/>
    <col min="11024" max="11024" width="5.6640625" style="142" customWidth="1"/>
    <col min="11025" max="11025" width="3.83203125" style="142" customWidth="1"/>
    <col min="11026" max="11026" width="5.6640625" style="142" customWidth="1"/>
    <col min="11027" max="11027" width="3.83203125" style="142" customWidth="1"/>
    <col min="11028" max="11028" width="5.6640625" style="142" customWidth="1"/>
    <col min="11029" max="11029" width="4.33203125" style="142" customWidth="1"/>
    <col min="11030" max="11030" width="5.83203125" style="142" customWidth="1"/>
    <col min="11031" max="11031" width="3.83203125" style="142" customWidth="1"/>
    <col min="11032" max="11032" width="5.83203125" style="142" customWidth="1"/>
    <col min="11033" max="11264" width="11.5" style="142"/>
    <col min="11265" max="11270" width="5.83203125" style="142" customWidth="1"/>
    <col min="11271" max="11271" width="2.83203125" style="142" customWidth="1"/>
    <col min="11272" max="11272" width="1.83203125" style="142" customWidth="1"/>
    <col min="11273" max="11273" width="3.83203125" style="142" customWidth="1"/>
    <col min="11274" max="11274" width="3.33203125" style="142" customWidth="1"/>
    <col min="11275" max="11275" width="4.33203125" style="142" customWidth="1"/>
    <col min="11276" max="11276" width="5.83203125" style="142" customWidth="1"/>
    <col min="11277" max="11277" width="3.83203125" style="142" customWidth="1"/>
    <col min="11278" max="11278" width="5.6640625" style="142" customWidth="1"/>
    <col min="11279" max="11279" width="3.83203125" style="142" customWidth="1"/>
    <col min="11280" max="11280" width="5.6640625" style="142" customWidth="1"/>
    <col min="11281" max="11281" width="3.83203125" style="142" customWidth="1"/>
    <col min="11282" max="11282" width="5.6640625" style="142" customWidth="1"/>
    <col min="11283" max="11283" width="3.83203125" style="142" customWidth="1"/>
    <col min="11284" max="11284" width="5.6640625" style="142" customWidth="1"/>
    <col min="11285" max="11285" width="4.33203125" style="142" customWidth="1"/>
    <col min="11286" max="11286" width="5.83203125" style="142" customWidth="1"/>
    <col min="11287" max="11287" width="3.83203125" style="142" customWidth="1"/>
    <col min="11288" max="11288" width="5.83203125" style="142" customWidth="1"/>
    <col min="11289" max="11520" width="11.5" style="142"/>
    <col min="11521" max="11526" width="5.83203125" style="142" customWidth="1"/>
    <col min="11527" max="11527" width="2.83203125" style="142" customWidth="1"/>
    <col min="11528" max="11528" width="1.83203125" style="142" customWidth="1"/>
    <col min="11529" max="11529" width="3.83203125" style="142" customWidth="1"/>
    <col min="11530" max="11530" width="3.33203125" style="142" customWidth="1"/>
    <col min="11531" max="11531" width="4.33203125" style="142" customWidth="1"/>
    <col min="11532" max="11532" width="5.83203125" style="142" customWidth="1"/>
    <col min="11533" max="11533" width="3.83203125" style="142" customWidth="1"/>
    <col min="11534" max="11534" width="5.6640625" style="142" customWidth="1"/>
    <col min="11535" max="11535" width="3.83203125" style="142" customWidth="1"/>
    <col min="11536" max="11536" width="5.6640625" style="142" customWidth="1"/>
    <col min="11537" max="11537" width="3.83203125" style="142" customWidth="1"/>
    <col min="11538" max="11538" width="5.6640625" style="142" customWidth="1"/>
    <col min="11539" max="11539" width="3.83203125" style="142" customWidth="1"/>
    <col min="11540" max="11540" width="5.6640625" style="142" customWidth="1"/>
    <col min="11541" max="11541" width="4.33203125" style="142" customWidth="1"/>
    <col min="11542" max="11542" width="5.83203125" style="142" customWidth="1"/>
    <col min="11543" max="11543" width="3.83203125" style="142" customWidth="1"/>
    <col min="11544" max="11544" width="5.83203125" style="142" customWidth="1"/>
    <col min="11545" max="11776" width="11.5" style="142"/>
    <col min="11777" max="11782" width="5.83203125" style="142" customWidth="1"/>
    <col min="11783" max="11783" width="2.83203125" style="142" customWidth="1"/>
    <col min="11784" max="11784" width="1.83203125" style="142" customWidth="1"/>
    <col min="11785" max="11785" width="3.83203125" style="142" customWidth="1"/>
    <col min="11786" max="11786" width="3.33203125" style="142" customWidth="1"/>
    <col min="11787" max="11787" width="4.33203125" style="142" customWidth="1"/>
    <col min="11788" max="11788" width="5.83203125" style="142" customWidth="1"/>
    <col min="11789" max="11789" width="3.83203125" style="142" customWidth="1"/>
    <col min="11790" max="11790" width="5.6640625" style="142" customWidth="1"/>
    <col min="11791" max="11791" width="3.83203125" style="142" customWidth="1"/>
    <col min="11792" max="11792" width="5.6640625" style="142" customWidth="1"/>
    <col min="11793" max="11793" width="3.83203125" style="142" customWidth="1"/>
    <col min="11794" max="11794" width="5.6640625" style="142" customWidth="1"/>
    <col min="11795" max="11795" width="3.83203125" style="142" customWidth="1"/>
    <col min="11796" max="11796" width="5.6640625" style="142" customWidth="1"/>
    <col min="11797" max="11797" width="4.33203125" style="142" customWidth="1"/>
    <col min="11798" max="11798" width="5.83203125" style="142" customWidth="1"/>
    <col min="11799" max="11799" width="3.83203125" style="142" customWidth="1"/>
    <col min="11800" max="11800" width="5.83203125" style="142" customWidth="1"/>
    <col min="11801" max="12032" width="11.5" style="142"/>
    <col min="12033" max="12038" width="5.83203125" style="142" customWidth="1"/>
    <col min="12039" max="12039" width="2.83203125" style="142" customWidth="1"/>
    <col min="12040" max="12040" width="1.83203125" style="142" customWidth="1"/>
    <col min="12041" max="12041" width="3.83203125" style="142" customWidth="1"/>
    <col min="12042" max="12042" width="3.33203125" style="142" customWidth="1"/>
    <col min="12043" max="12043" width="4.33203125" style="142" customWidth="1"/>
    <col min="12044" max="12044" width="5.83203125" style="142" customWidth="1"/>
    <col min="12045" max="12045" width="3.83203125" style="142" customWidth="1"/>
    <col min="12046" max="12046" width="5.6640625" style="142" customWidth="1"/>
    <col min="12047" max="12047" width="3.83203125" style="142" customWidth="1"/>
    <col min="12048" max="12048" width="5.6640625" style="142" customWidth="1"/>
    <col min="12049" max="12049" width="3.83203125" style="142" customWidth="1"/>
    <col min="12050" max="12050" width="5.6640625" style="142" customWidth="1"/>
    <col min="12051" max="12051" width="3.83203125" style="142" customWidth="1"/>
    <col min="12052" max="12052" width="5.6640625" style="142" customWidth="1"/>
    <col min="12053" max="12053" width="4.33203125" style="142" customWidth="1"/>
    <col min="12054" max="12054" width="5.83203125" style="142" customWidth="1"/>
    <col min="12055" max="12055" width="3.83203125" style="142" customWidth="1"/>
    <col min="12056" max="12056" width="5.83203125" style="142" customWidth="1"/>
    <col min="12057" max="12288" width="11.5" style="142"/>
    <col min="12289" max="12294" width="5.83203125" style="142" customWidth="1"/>
    <col min="12295" max="12295" width="2.83203125" style="142" customWidth="1"/>
    <col min="12296" max="12296" width="1.83203125" style="142" customWidth="1"/>
    <col min="12297" max="12297" width="3.83203125" style="142" customWidth="1"/>
    <col min="12298" max="12298" width="3.33203125" style="142" customWidth="1"/>
    <col min="12299" max="12299" width="4.33203125" style="142" customWidth="1"/>
    <col min="12300" max="12300" width="5.83203125" style="142" customWidth="1"/>
    <col min="12301" max="12301" width="3.83203125" style="142" customWidth="1"/>
    <col min="12302" max="12302" width="5.6640625" style="142" customWidth="1"/>
    <col min="12303" max="12303" width="3.83203125" style="142" customWidth="1"/>
    <col min="12304" max="12304" width="5.6640625" style="142" customWidth="1"/>
    <col min="12305" max="12305" width="3.83203125" style="142" customWidth="1"/>
    <col min="12306" max="12306" width="5.6640625" style="142" customWidth="1"/>
    <col min="12307" max="12307" width="3.83203125" style="142" customWidth="1"/>
    <col min="12308" max="12308" width="5.6640625" style="142" customWidth="1"/>
    <col min="12309" max="12309" width="4.33203125" style="142" customWidth="1"/>
    <col min="12310" max="12310" width="5.83203125" style="142" customWidth="1"/>
    <col min="12311" max="12311" width="3.83203125" style="142" customWidth="1"/>
    <col min="12312" max="12312" width="5.83203125" style="142" customWidth="1"/>
    <col min="12313" max="12544" width="11.5" style="142"/>
    <col min="12545" max="12550" width="5.83203125" style="142" customWidth="1"/>
    <col min="12551" max="12551" width="2.83203125" style="142" customWidth="1"/>
    <col min="12552" max="12552" width="1.83203125" style="142" customWidth="1"/>
    <col min="12553" max="12553" width="3.83203125" style="142" customWidth="1"/>
    <col min="12554" max="12554" width="3.33203125" style="142" customWidth="1"/>
    <col min="12555" max="12555" width="4.33203125" style="142" customWidth="1"/>
    <col min="12556" max="12556" width="5.83203125" style="142" customWidth="1"/>
    <col min="12557" max="12557" width="3.83203125" style="142" customWidth="1"/>
    <col min="12558" max="12558" width="5.6640625" style="142" customWidth="1"/>
    <col min="12559" max="12559" width="3.83203125" style="142" customWidth="1"/>
    <col min="12560" max="12560" width="5.6640625" style="142" customWidth="1"/>
    <col min="12561" max="12561" width="3.83203125" style="142" customWidth="1"/>
    <col min="12562" max="12562" width="5.6640625" style="142" customWidth="1"/>
    <col min="12563" max="12563" width="3.83203125" style="142" customWidth="1"/>
    <col min="12564" max="12564" width="5.6640625" style="142" customWidth="1"/>
    <col min="12565" max="12565" width="4.33203125" style="142" customWidth="1"/>
    <col min="12566" max="12566" width="5.83203125" style="142" customWidth="1"/>
    <col min="12567" max="12567" width="3.83203125" style="142" customWidth="1"/>
    <col min="12568" max="12568" width="5.83203125" style="142" customWidth="1"/>
    <col min="12569" max="12800" width="11.5" style="142"/>
    <col min="12801" max="12806" width="5.83203125" style="142" customWidth="1"/>
    <col min="12807" max="12807" width="2.83203125" style="142" customWidth="1"/>
    <col min="12808" max="12808" width="1.83203125" style="142" customWidth="1"/>
    <col min="12809" max="12809" width="3.83203125" style="142" customWidth="1"/>
    <col min="12810" max="12810" width="3.33203125" style="142" customWidth="1"/>
    <col min="12811" max="12811" width="4.33203125" style="142" customWidth="1"/>
    <col min="12812" max="12812" width="5.83203125" style="142" customWidth="1"/>
    <col min="12813" max="12813" width="3.83203125" style="142" customWidth="1"/>
    <col min="12814" max="12814" width="5.6640625" style="142" customWidth="1"/>
    <col min="12815" max="12815" width="3.83203125" style="142" customWidth="1"/>
    <col min="12816" max="12816" width="5.6640625" style="142" customWidth="1"/>
    <col min="12817" max="12817" width="3.83203125" style="142" customWidth="1"/>
    <col min="12818" max="12818" width="5.6640625" style="142" customWidth="1"/>
    <col min="12819" max="12819" width="3.83203125" style="142" customWidth="1"/>
    <col min="12820" max="12820" width="5.6640625" style="142" customWidth="1"/>
    <col min="12821" max="12821" width="4.33203125" style="142" customWidth="1"/>
    <col min="12822" max="12822" width="5.83203125" style="142" customWidth="1"/>
    <col min="12823" max="12823" width="3.83203125" style="142" customWidth="1"/>
    <col min="12824" max="12824" width="5.83203125" style="142" customWidth="1"/>
    <col min="12825" max="13056" width="11.5" style="142"/>
    <col min="13057" max="13062" width="5.83203125" style="142" customWidth="1"/>
    <col min="13063" max="13063" width="2.83203125" style="142" customWidth="1"/>
    <col min="13064" max="13064" width="1.83203125" style="142" customWidth="1"/>
    <col min="13065" max="13065" width="3.83203125" style="142" customWidth="1"/>
    <col min="13066" max="13066" width="3.33203125" style="142" customWidth="1"/>
    <col min="13067" max="13067" width="4.33203125" style="142" customWidth="1"/>
    <col min="13068" max="13068" width="5.83203125" style="142" customWidth="1"/>
    <col min="13069" max="13069" width="3.83203125" style="142" customWidth="1"/>
    <col min="13070" max="13070" width="5.6640625" style="142" customWidth="1"/>
    <col min="13071" max="13071" width="3.83203125" style="142" customWidth="1"/>
    <col min="13072" max="13072" width="5.6640625" style="142" customWidth="1"/>
    <col min="13073" max="13073" width="3.83203125" style="142" customWidth="1"/>
    <col min="13074" max="13074" width="5.6640625" style="142" customWidth="1"/>
    <col min="13075" max="13075" width="3.83203125" style="142" customWidth="1"/>
    <col min="13076" max="13076" width="5.6640625" style="142" customWidth="1"/>
    <col min="13077" max="13077" width="4.33203125" style="142" customWidth="1"/>
    <col min="13078" max="13078" width="5.83203125" style="142" customWidth="1"/>
    <col min="13079" max="13079" width="3.83203125" style="142" customWidth="1"/>
    <col min="13080" max="13080" width="5.83203125" style="142" customWidth="1"/>
    <col min="13081" max="13312" width="11.5" style="142"/>
    <col min="13313" max="13318" width="5.83203125" style="142" customWidth="1"/>
    <col min="13319" max="13319" width="2.83203125" style="142" customWidth="1"/>
    <col min="13320" max="13320" width="1.83203125" style="142" customWidth="1"/>
    <col min="13321" max="13321" width="3.83203125" style="142" customWidth="1"/>
    <col min="13322" max="13322" width="3.33203125" style="142" customWidth="1"/>
    <col min="13323" max="13323" width="4.33203125" style="142" customWidth="1"/>
    <col min="13324" max="13324" width="5.83203125" style="142" customWidth="1"/>
    <col min="13325" max="13325" width="3.83203125" style="142" customWidth="1"/>
    <col min="13326" max="13326" width="5.6640625" style="142" customWidth="1"/>
    <col min="13327" max="13327" width="3.83203125" style="142" customWidth="1"/>
    <col min="13328" max="13328" width="5.6640625" style="142" customWidth="1"/>
    <col min="13329" max="13329" width="3.83203125" style="142" customWidth="1"/>
    <col min="13330" max="13330" width="5.6640625" style="142" customWidth="1"/>
    <col min="13331" max="13331" width="3.83203125" style="142" customWidth="1"/>
    <col min="13332" max="13332" width="5.6640625" style="142" customWidth="1"/>
    <col min="13333" max="13333" width="4.33203125" style="142" customWidth="1"/>
    <col min="13334" max="13334" width="5.83203125" style="142" customWidth="1"/>
    <col min="13335" max="13335" width="3.83203125" style="142" customWidth="1"/>
    <col min="13336" max="13336" width="5.83203125" style="142" customWidth="1"/>
    <col min="13337" max="13568" width="11.5" style="142"/>
    <col min="13569" max="13574" width="5.83203125" style="142" customWidth="1"/>
    <col min="13575" max="13575" width="2.83203125" style="142" customWidth="1"/>
    <col min="13576" max="13576" width="1.83203125" style="142" customWidth="1"/>
    <col min="13577" max="13577" width="3.83203125" style="142" customWidth="1"/>
    <col min="13578" max="13578" width="3.33203125" style="142" customWidth="1"/>
    <col min="13579" max="13579" width="4.33203125" style="142" customWidth="1"/>
    <col min="13580" max="13580" width="5.83203125" style="142" customWidth="1"/>
    <col min="13581" max="13581" width="3.83203125" style="142" customWidth="1"/>
    <col min="13582" max="13582" width="5.6640625" style="142" customWidth="1"/>
    <col min="13583" max="13583" width="3.83203125" style="142" customWidth="1"/>
    <col min="13584" max="13584" width="5.6640625" style="142" customWidth="1"/>
    <col min="13585" max="13585" width="3.83203125" style="142" customWidth="1"/>
    <col min="13586" max="13586" width="5.6640625" style="142" customWidth="1"/>
    <col min="13587" max="13587" width="3.83203125" style="142" customWidth="1"/>
    <col min="13588" max="13588" width="5.6640625" style="142" customWidth="1"/>
    <col min="13589" max="13589" width="4.33203125" style="142" customWidth="1"/>
    <col min="13590" max="13590" width="5.83203125" style="142" customWidth="1"/>
    <col min="13591" max="13591" width="3.83203125" style="142" customWidth="1"/>
    <col min="13592" max="13592" width="5.83203125" style="142" customWidth="1"/>
    <col min="13593" max="13824" width="11.5" style="142"/>
    <col min="13825" max="13830" width="5.83203125" style="142" customWidth="1"/>
    <col min="13831" max="13831" width="2.83203125" style="142" customWidth="1"/>
    <col min="13832" max="13832" width="1.83203125" style="142" customWidth="1"/>
    <col min="13833" max="13833" width="3.83203125" style="142" customWidth="1"/>
    <col min="13834" max="13834" width="3.33203125" style="142" customWidth="1"/>
    <col min="13835" max="13835" width="4.33203125" style="142" customWidth="1"/>
    <col min="13836" max="13836" width="5.83203125" style="142" customWidth="1"/>
    <col min="13837" max="13837" width="3.83203125" style="142" customWidth="1"/>
    <col min="13838" max="13838" width="5.6640625" style="142" customWidth="1"/>
    <col min="13839" max="13839" width="3.83203125" style="142" customWidth="1"/>
    <col min="13840" max="13840" width="5.6640625" style="142" customWidth="1"/>
    <col min="13841" max="13841" width="3.83203125" style="142" customWidth="1"/>
    <col min="13842" max="13842" width="5.6640625" style="142" customWidth="1"/>
    <col min="13843" max="13843" width="3.83203125" style="142" customWidth="1"/>
    <col min="13844" max="13844" width="5.6640625" style="142" customWidth="1"/>
    <col min="13845" max="13845" width="4.33203125" style="142" customWidth="1"/>
    <col min="13846" max="13846" width="5.83203125" style="142" customWidth="1"/>
    <col min="13847" max="13847" width="3.83203125" style="142" customWidth="1"/>
    <col min="13848" max="13848" width="5.83203125" style="142" customWidth="1"/>
    <col min="13849" max="14080" width="11.5" style="142"/>
    <col min="14081" max="14086" width="5.83203125" style="142" customWidth="1"/>
    <col min="14087" max="14087" width="2.83203125" style="142" customWidth="1"/>
    <col min="14088" max="14088" width="1.83203125" style="142" customWidth="1"/>
    <col min="14089" max="14089" width="3.83203125" style="142" customWidth="1"/>
    <col min="14090" max="14090" width="3.33203125" style="142" customWidth="1"/>
    <col min="14091" max="14091" width="4.33203125" style="142" customWidth="1"/>
    <col min="14092" max="14092" width="5.83203125" style="142" customWidth="1"/>
    <col min="14093" max="14093" width="3.83203125" style="142" customWidth="1"/>
    <col min="14094" max="14094" width="5.6640625" style="142" customWidth="1"/>
    <col min="14095" max="14095" width="3.83203125" style="142" customWidth="1"/>
    <col min="14096" max="14096" width="5.6640625" style="142" customWidth="1"/>
    <col min="14097" max="14097" width="3.83203125" style="142" customWidth="1"/>
    <col min="14098" max="14098" width="5.6640625" style="142" customWidth="1"/>
    <col min="14099" max="14099" width="3.83203125" style="142" customWidth="1"/>
    <col min="14100" max="14100" width="5.6640625" style="142" customWidth="1"/>
    <col min="14101" max="14101" width="4.33203125" style="142" customWidth="1"/>
    <col min="14102" max="14102" width="5.83203125" style="142" customWidth="1"/>
    <col min="14103" max="14103" width="3.83203125" style="142" customWidth="1"/>
    <col min="14104" max="14104" width="5.83203125" style="142" customWidth="1"/>
    <col min="14105" max="14336" width="11.5" style="142"/>
    <col min="14337" max="14342" width="5.83203125" style="142" customWidth="1"/>
    <col min="14343" max="14343" width="2.83203125" style="142" customWidth="1"/>
    <col min="14344" max="14344" width="1.83203125" style="142" customWidth="1"/>
    <col min="14345" max="14345" width="3.83203125" style="142" customWidth="1"/>
    <col min="14346" max="14346" width="3.33203125" style="142" customWidth="1"/>
    <col min="14347" max="14347" width="4.33203125" style="142" customWidth="1"/>
    <col min="14348" max="14348" width="5.83203125" style="142" customWidth="1"/>
    <col min="14349" max="14349" width="3.83203125" style="142" customWidth="1"/>
    <col min="14350" max="14350" width="5.6640625" style="142" customWidth="1"/>
    <col min="14351" max="14351" width="3.83203125" style="142" customWidth="1"/>
    <col min="14352" max="14352" width="5.6640625" style="142" customWidth="1"/>
    <col min="14353" max="14353" width="3.83203125" style="142" customWidth="1"/>
    <col min="14354" max="14354" width="5.6640625" style="142" customWidth="1"/>
    <col min="14355" max="14355" width="3.83203125" style="142" customWidth="1"/>
    <col min="14356" max="14356" width="5.6640625" style="142" customWidth="1"/>
    <col min="14357" max="14357" width="4.33203125" style="142" customWidth="1"/>
    <col min="14358" max="14358" width="5.83203125" style="142" customWidth="1"/>
    <col min="14359" max="14359" width="3.83203125" style="142" customWidth="1"/>
    <col min="14360" max="14360" width="5.83203125" style="142" customWidth="1"/>
    <col min="14361" max="14592" width="11.5" style="142"/>
    <col min="14593" max="14598" width="5.83203125" style="142" customWidth="1"/>
    <col min="14599" max="14599" width="2.83203125" style="142" customWidth="1"/>
    <col min="14600" max="14600" width="1.83203125" style="142" customWidth="1"/>
    <col min="14601" max="14601" width="3.83203125" style="142" customWidth="1"/>
    <col min="14602" max="14602" width="3.33203125" style="142" customWidth="1"/>
    <col min="14603" max="14603" width="4.33203125" style="142" customWidth="1"/>
    <col min="14604" max="14604" width="5.83203125" style="142" customWidth="1"/>
    <col min="14605" max="14605" width="3.83203125" style="142" customWidth="1"/>
    <col min="14606" max="14606" width="5.6640625" style="142" customWidth="1"/>
    <col min="14607" max="14607" width="3.83203125" style="142" customWidth="1"/>
    <col min="14608" max="14608" width="5.6640625" style="142" customWidth="1"/>
    <col min="14609" max="14609" width="3.83203125" style="142" customWidth="1"/>
    <col min="14610" max="14610" width="5.6640625" style="142" customWidth="1"/>
    <col min="14611" max="14611" width="3.83203125" style="142" customWidth="1"/>
    <col min="14612" max="14612" width="5.6640625" style="142" customWidth="1"/>
    <col min="14613" max="14613" width="4.33203125" style="142" customWidth="1"/>
    <col min="14614" max="14614" width="5.83203125" style="142" customWidth="1"/>
    <col min="14615" max="14615" width="3.83203125" style="142" customWidth="1"/>
    <col min="14616" max="14616" width="5.83203125" style="142" customWidth="1"/>
    <col min="14617" max="14848" width="11.5" style="142"/>
    <col min="14849" max="14854" width="5.83203125" style="142" customWidth="1"/>
    <col min="14855" max="14855" width="2.83203125" style="142" customWidth="1"/>
    <col min="14856" max="14856" width="1.83203125" style="142" customWidth="1"/>
    <col min="14857" max="14857" width="3.83203125" style="142" customWidth="1"/>
    <col min="14858" max="14858" width="3.33203125" style="142" customWidth="1"/>
    <col min="14859" max="14859" width="4.33203125" style="142" customWidth="1"/>
    <col min="14860" max="14860" width="5.83203125" style="142" customWidth="1"/>
    <col min="14861" max="14861" width="3.83203125" style="142" customWidth="1"/>
    <col min="14862" max="14862" width="5.6640625" style="142" customWidth="1"/>
    <col min="14863" max="14863" width="3.83203125" style="142" customWidth="1"/>
    <col min="14864" max="14864" width="5.6640625" style="142" customWidth="1"/>
    <col min="14865" max="14865" width="3.83203125" style="142" customWidth="1"/>
    <col min="14866" max="14866" width="5.6640625" style="142" customWidth="1"/>
    <col min="14867" max="14867" width="3.83203125" style="142" customWidth="1"/>
    <col min="14868" max="14868" width="5.6640625" style="142" customWidth="1"/>
    <col min="14869" max="14869" width="4.33203125" style="142" customWidth="1"/>
    <col min="14870" max="14870" width="5.83203125" style="142" customWidth="1"/>
    <col min="14871" max="14871" width="3.83203125" style="142" customWidth="1"/>
    <col min="14872" max="14872" width="5.83203125" style="142" customWidth="1"/>
    <col min="14873" max="15104" width="11.5" style="142"/>
    <col min="15105" max="15110" width="5.83203125" style="142" customWidth="1"/>
    <col min="15111" max="15111" width="2.83203125" style="142" customWidth="1"/>
    <col min="15112" max="15112" width="1.83203125" style="142" customWidth="1"/>
    <col min="15113" max="15113" width="3.83203125" style="142" customWidth="1"/>
    <col min="15114" max="15114" width="3.33203125" style="142" customWidth="1"/>
    <col min="15115" max="15115" width="4.33203125" style="142" customWidth="1"/>
    <col min="15116" max="15116" width="5.83203125" style="142" customWidth="1"/>
    <col min="15117" max="15117" width="3.83203125" style="142" customWidth="1"/>
    <col min="15118" max="15118" width="5.6640625" style="142" customWidth="1"/>
    <col min="15119" max="15119" width="3.83203125" style="142" customWidth="1"/>
    <col min="15120" max="15120" width="5.6640625" style="142" customWidth="1"/>
    <col min="15121" max="15121" width="3.83203125" style="142" customWidth="1"/>
    <col min="15122" max="15122" width="5.6640625" style="142" customWidth="1"/>
    <col min="15123" max="15123" width="3.83203125" style="142" customWidth="1"/>
    <col min="15124" max="15124" width="5.6640625" style="142" customWidth="1"/>
    <col min="15125" max="15125" width="4.33203125" style="142" customWidth="1"/>
    <col min="15126" max="15126" width="5.83203125" style="142" customWidth="1"/>
    <col min="15127" max="15127" width="3.83203125" style="142" customWidth="1"/>
    <col min="15128" max="15128" width="5.83203125" style="142" customWidth="1"/>
    <col min="15129" max="15360" width="11.5" style="142"/>
    <col min="15361" max="15366" width="5.83203125" style="142" customWidth="1"/>
    <col min="15367" max="15367" width="2.83203125" style="142" customWidth="1"/>
    <col min="15368" max="15368" width="1.83203125" style="142" customWidth="1"/>
    <col min="15369" max="15369" width="3.83203125" style="142" customWidth="1"/>
    <col min="15370" max="15370" width="3.33203125" style="142" customWidth="1"/>
    <col min="15371" max="15371" width="4.33203125" style="142" customWidth="1"/>
    <col min="15372" max="15372" width="5.83203125" style="142" customWidth="1"/>
    <col min="15373" max="15373" width="3.83203125" style="142" customWidth="1"/>
    <col min="15374" max="15374" width="5.6640625" style="142" customWidth="1"/>
    <col min="15375" max="15375" width="3.83203125" style="142" customWidth="1"/>
    <col min="15376" max="15376" width="5.6640625" style="142" customWidth="1"/>
    <col min="15377" max="15377" width="3.83203125" style="142" customWidth="1"/>
    <col min="15378" max="15378" width="5.6640625" style="142" customWidth="1"/>
    <col min="15379" max="15379" width="3.83203125" style="142" customWidth="1"/>
    <col min="15380" max="15380" width="5.6640625" style="142" customWidth="1"/>
    <col min="15381" max="15381" width="4.33203125" style="142" customWidth="1"/>
    <col min="15382" max="15382" width="5.83203125" style="142" customWidth="1"/>
    <col min="15383" max="15383" width="3.83203125" style="142" customWidth="1"/>
    <col min="15384" max="15384" width="5.83203125" style="142" customWidth="1"/>
    <col min="15385" max="15616" width="11.5" style="142"/>
    <col min="15617" max="15622" width="5.83203125" style="142" customWidth="1"/>
    <col min="15623" max="15623" width="2.83203125" style="142" customWidth="1"/>
    <col min="15624" max="15624" width="1.83203125" style="142" customWidth="1"/>
    <col min="15625" max="15625" width="3.83203125" style="142" customWidth="1"/>
    <col min="15626" max="15626" width="3.33203125" style="142" customWidth="1"/>
    <col min="15627" max="15627" width="4.33203125" style="142" customWidth="1"/>
    <col min="15628" max="15628" width="5.83203125" style="142" customWidth="1"/>
    <col min="15629" max="15629" width="3.83203125" style="142" customWidth="1"/>
    <col min="15630" max="15630" width="5.6640625" style="142" customWidth="1"/>
    <col min="15631" max="15631" width="3.83203125" style="142" customWidth="1"/>
    <col min="15632" max="15632" width="5.6640625" style="142" customWidth="1"/>
    <col min="15633" max="15633" width="3.83203125" style="142" customWidth="1"/>
    <col min="15634" max="15634" width="5.6640625" style="142" customWidth="1"/>
    <col min="15635" max="15635" width="3.83203125" style="142" customWidth="1"/>
    <col min="15636" max="15636" width="5.6640625" style="142" customWidth="1"/>
    <col min="15637" max="15637" width="4.33203125" style="142" customWidth="1"/>
    <col min="15638" max="15638" width="5.83203125" style="142" customWidth="1"/>
    <col min="15639" max="15639" width="3.83203125" style="142" customWidth="1"/>
    <col min="15640" max="15640" width="5.83203125" style="142" customWidth="1"/>
    <col min="15641" max="15872" width="11.5" style="142"/>
    <col min="15873" max="15878" width="5.83203125" style="142" customWidth="1"/>
    <col min="15879" max="15879" width="2.83203125" style="142" customWidth="1"/>
    <col min="15880" max="15880" width="1.83203125" style="142" customWidth="1"/>
    <col min="15881" max="15881" width="3.83203125" style="142" customWidth="1"/>
    <col min="15882" max="15882" width="3.33203125" style="142" customWidth="1"/>
    <col min="15883" max="15883" width="4.33203125" style="142" customWidth="1"/>
    <col min="15884" max="15884" width="5.83203125" style="142" customWidth="1"/>
    <col min="15885" max="15885" width="3.83203125" style="142" customWidth="1"/>
    <col min="15886" max="15886" width="5.6640625" style="142" customWidth="1"/>
    <col min="15887" max="15887" width="3.83203125" style="142" customWidth="1"/>
    <col min="15888" max="15888" width="5.6640625" style="142" customWidth="1"/>
    <col min="15889" max="15889" width="3.83203125" style="142" customWidth="1"/>
    <col min="15890" max="15890" width="5.6640625" style="142" customWidth="1"/>
    <col min="15891" max="15891" width="3.83203125" style="142" customWidth="1"/>
    <col min="15892" max="15892" width="5.6640625" style="142" customWidth="1"/>
    <col min="15893" max="15893" width="4.33203125" style="142" customWidth="1"/>
    <col min="15894" max="15894" width="5.83203125" style="142" customWidth="1"/>
    <col min="15895" max="15895" width="3.83203125" style="142" customWidth="1"/>
    <col min="15896" max="15896" width="5.83203125" style="142" customWidth="1"/>
    <col min="15897" max="16128" width="11.5" style="142"/>
    <col min="16129" max="16134" width="5.83203125" style="142" customWidth="1"/>
    <col min="16135" max="16135" width="2.83203125" style="142" customWidth="1"/>
    <col min="16136" max="16136" width="1.83203125" style="142" customWidth="1"/>
    <col min="16137" max="16137" width="3.83203125" style="142" customWidth="1"/>
    <col min="16138" max="16138" width="3.33203125" style="142" customWidth="1"/>
    <col min="16139" max="16139" width="4.33203125" style="142" customWidth="1"/>
    <col min="16140" max="16140" width="5.83203125" style="142" customWidth="1"/>
    <col min="16141" max="16141" width="3.83203125" style="142" customWidth="1"/>
    <col min="16142" max="16142" width="5.6640625" style="142" customWidth="1"/>
    <col min="16143" max="16143" width="3.83203125" style="142" customWidth="1"/>
    <col min="16144" max="16144" width="5.6640625" style="142" customWidth="1"/>
    <col min="16145" max="16145" width="3.83203125" style="142" customWidth="1"/>
    <col min="16146" max="16146" width="5.6640625" style="142" customWidth="1"/>
    <col min="16147" max="16147" width="3.83203125" style="142" customWidth="1"/>
    <col min="16148" max="16148" width="5.6640625" style="142" customWidth="1"/>
    <col min="16149" max="16149" width="4.33203125" style="142" customWidth="1"/>
    <col min="16150" max="16150" width="5.83203125" style="142" customWidth="1"/>
    <col min="16151" max="16151" width="3.83203125" style="142" customWidth="1"/>
    <col min="16152" max="16152" width="5.83203125" style="142" customWidth="1"/>
    <col min="16153" max="16384" width="11.5" style="142"/>
  </cols>
  <sheetData>
    <row r="1" spans="1:24" ht="22.15" customHeight="1">
      <c r="A1" s="1506" t="s">
        <v>274</v>
      </c>
      <c r="B1" s="1506"/>
      <c r="C1" s="1506"/>
      <c r="D1" s="1506"/>
      <c r="E1" s="1506"/>
      <c r="F1" s="1506"/>
      <c r="G1" s="1506"/>
      <c r="H1" s="1506"/>
      <c r="I1" s="1506"/>
      <c r="J1" s="1506"/>
      <c r="K1" s="1506"/>
      <c r="L1" s="1506"/>
      <c r="M1" s="1506"/>
      <c r="N1" s="1506"/>
      <c r="O1" s="1506"/>
      <c r="P1" s="1506"/>
      <c r="Q1" s="1506"/>
      <c r="R1" s="1506"/>
      <c r="S1" s="1506"/>
      <c r="T1" s="1506"/>
      <c r="U1" s="1506"/>
      <c r="V1" s="1506"/>
      <c r="W1" s="1506"/>
      <c r="X1" s="1506"/>
    </row>
    <row r="2" spans="1:24" ht="45" customHeight="1">
      <c r="A2" s="1507" t="s">
        <v>160</v>
      </c>
      <c r="B2" s="1507"/>
      <c r="C2" s="1507"/>
      <c r="D2" s="1507"/>
      <c r="E2" s="1507"/>
      <c r="F2" s="1507"/>
      <c r="G2" s="1508" t="s">
        <v>161</v>
      </c>
      <c r="H2" s="1509"/>
      <c r="I2" s="1509"/>
      <c r="J2" s="1512" t="s">
        <v>162</v>
      </c>
      <c r="K2" s="1513" t="s">
        <v>163</v>
      </c>
      <c r="L2" s="1513"/>
      <c r="M2" s="1514" t="s">
        <v>164</v>
      </c>
      <c r="N2" s="1514"/>
      <c r="O2" s="1514" t="s">
        <v>165</v>
      </c>
      <c r="P2" s="1514"/>
      <c r="Q2" s="1514" t="s">
        <v>166</v>
      </c>
      <c r="R2" s="1514"/>
      <c r="S2" s="1514" t="s">
        <v>167</v>
      </c>
      <c r="T2" s="1514"/>
      <c r="U2" s="1515" t="s">
        <v>135</v>
      </c>
      <c r="V2" s="1515"/>
      <c r="W2" s="1531" t="s">
        <v>168</v>
      </c>
      <c r="X2" s="1531"/>
    </row>
    <row r="3" spans="1:24" ht="22.15" customHeight="1">
      <c r="A3" s="1507" t="s">
        <v>169</v>
      </c>
      <c r="B3" s="1507"/>
      <c r="C3" s="1507"/>
      <c r="D3" s="1507"/>
      <c r="E3" s="1507"/>
      <c r="F3" s="1507"/>
      <c r="G3" s="1510"/>
      <c r="H3" s="1511"/>
      <c r="I3" s="1511"/>
      <c r="J3" s="1512"/>
      <c r="K3" s="143" t="s">
        <v>170</v>
      </c>
      <c r="L3" s="143" t="s">
        <v>171</v>
      </c>
      <c r="M3" s="144" t="s">
        <v>170</v>
      </c>
      <c r="N3" s="144" t="s">
        <v>171</v>
      </c>
      <c r="O3" s="144" t="s">
        <v>170</v>
      </c>
      <c r="P3" s="144" t="s">
        <v>171</v>
      </c>
      <c r="Q3" s="144" t="s">
        <v>170</v>
      </c>
      <c r="R3" s="144" t="s">
        <v>171</v>
      </c>
      <c r="S3" s="144" t="s">
        <v>170</v>
      </c>
      <c r="T3" s="144" t="s">
        <v>171</v>
      </c>
      <c r="U3" s="144" t="s">
        <v>170</v>
      </c>
      <c r="V3" s="144" t="s">
        <v>171</v>
      </c>
      <c r="W3" s="144" t="s">
        <v>170</v>
      </c>
      <c r="X3" s="144" t="s">
        <v>171</v>
      </c>
    </row>
    <row r="4" spans="1:24" ht="17.100000000000001" customHeight="1">
      <c r="A4" s="1514">
        <v>1</v>
      </c>
      <c r="B4" s="1514"/>
      <c r="C4" s="1514"/>
      <c r="D4" s="1514"/>
      <c r="E4" s="1514"/>
      <c r="F4" s="1514"/>
      <c r="G4" s="1532">
        <v>2</v>
      </c>
      <c r="H4" s="1533"/>
      <c r="I4" s="1533"/>
      <c r="J4" s="145">
        <v>3</v>
      </c>
      <c r="K4" s="146">
        <v>4</v>
      </c>
      <c r="L4" s="145">
        <v>5</v>
      </c>
      <c r="M4" s="146">
        <v>6</v>
      </c>
      <c r="N4" s="145">
        <v>7</v>
      </c>
      <c r="O4" s="146">
        <v>8</v>
      </c>
      <c r="P4" s="145">
        <v>9</v>
      </c>
      <c r="Q4" s="146">
        <v>10</v>
      </c>
      <c r="R4" s="145">
        <v>11</v>
      </c>
      <c r="S4" s="146">
        <v>12</v>
      </c>
      <c r="T4" s="145">
        <v>13</v>
      </c>
      <c r="U4" s="146">
        <v>14</v>
      </c>
      <c r="V4" s="145">
        <v>15</v>
      </c>
      <c r="W4" s="146">
        <v>16</v>
      </c>
      <c r="X4" s="146">
        <v>17</v>
      </c>
    </row>
    <row r="5" spans="1:24" ht="17.25" customHeight="1">
      <c r="A5" s="1534" t="s">
        <v>695</v>
      </c>
      <c r="B5" s="1526"/>
      <c r="C5" s="1526"/>
      <c r="D5" s="1526"/>
      <c r="E5" s="1526"/>
      <c r="F5" s="1527"/>
      <c r="G5" s="147"/>
      <c r="H5" s="148"/>
      <c r="I5" s="149"/>
      <c r="J5" s="150"/>
      <c r="K5" s="151"/>
      <c r="L5" s="152"/>
      <c r="M5" s="153"/>
      <c r="N5" s="154"/>
      <c r="O5" s="153"/>
      <c r="P5" s="154"/>
      <c r="Q5" s="153"/>
      <c r="R5" s="154"/>
      <c r="S5" s="153"/>
      <c r="T5" s="154"/>
      <c r="U5" s="555">
        <f>M5+O5+Q5+S5</f>
        <v>0</v>
      </c>
      <c r="V5" s="555">
        <f>N5+P5+R5+T5</f>
        <v>0</v>
      </c>
      <c r="W5" s="155"/>
      <c r="X5" s="156"/>
    </row>
    <row r="6" spans="1:24" ht="8.25" customHeight="1">
      <c r="A6" s="1516"/>
      <c r="B6" s="1517"/>
      <c r="C6" s="1517"/>
      <c r="D6" s="1517"/>
      <c r="E6" s="1517"/>
      <c r="F6" s="1518"/>
      <c r="G6" s="147"/>
      <c r="H6" s="148"/>
      <c r="I6" s="149"/>
      <c r="J6" s="150"/>
      <c r="K6" s="151"/>
      <c r="L6" s="152"/>
      <c r="M6" s="153"/>
      <c r="N6" s="154"/>
      <c r="O6" s="153"/>
      <c r="P6" s="154"/>
      <c r="Q6" s="153"/>
      <c r="R6" s="154"/>
      <c r="S6" s="153"/>
      <c r="T6" s="154"/>
      <c r="U6" s="555">
        <f>M6+O6+Q6+S6</f>
        <v>0</v>
      </c>
      <c r="V6" s="555">
        <f>N6+P6+R6+T6</f>
        <v>0</v>
      </c>
      <c r="W6" s="155"/>
      <c r="X6" s="156"/>
    </row>
    <row r="7" spans="1:24" ht="17.649999999999999" customHeight="1">
      <c r="A7" s="1519" t="s">
        <v>696</v>
      </c>
      <c r="B7" s="1520"/>
      <c r="C7" s="1520"/>
      <c r="D7" s="1520"/>
      <c r="E7" s="1520"/>
      <c r="F7" s="1521"/>
      <c r="G7" s="147" t="s">
        <v>712</v>
      </c>
      <c r="H7" s="148" t="s">
        <v>713</v>
      </c>
      <c r="I7" s="149" t="s">
        <v>714</v>
      </c>
      <c r="J7" s="150">
        <v>4</v>
      </c>
      <c r="K7" s="151">
        <v>2</v>
      </c>
      <c r="L7" s="152">
        <v>48</v>
      </c>
      <c r="M7" s="153">
        <v>2</v>
      </c>
      <c r="N7" s="154">
        <v>43</v>
      </c>
      <c r="O7" s="153">
        <v>2</v>
      </c>
      <c r="P7" s="154">
        <v>44</v>
      </c>
      <c r="Q7" s="153">
        <v>1</v>
      </c>
      <c r="R7" s="154">
        <v>27</v>
      </c>
      <c r="S7" s="153">
        <v>2</v>
      </c>
      <c r="T7" s="154">
        <v>33</v>
      </c>
      <c r="U7" s="555">
        <f t="shared" ref="U7:U30" si="0">M7+O7+Q7+S7</f>
        <v>7</v>
      </c>
      <c r="V7" s="555">
        <f>N7+P7+R7+T7</f>
        <v>147</v>
      </c>
      <c r="W7" s="155">
        <v>2</v>
      </c>
      <c r="X7" s="156">
        <v>33</v>
      </c>
    </row>
    <row r="8" spans="1:24" ht="17.649999999999999" customHeight="1">
      <c r="A8" s="1516" t="s">
        <v>697</v>
      </c>
      <c r="B8" s="1517"/>
      <c r="C8" s="1517"/>
      <c r="D8" s="1517"/>
      <c r="E8" s="1517"/>
      <c r="F8" s="1518"/>
      <c r="G8" s="147" t="s">
        <v>712</v>
      </c>
      <c r="H8" s="148" t="s">
        <v>713</v>
      </c>
      <c r="I8" s="149" t="s">
        <v>715</v>
      </c>
      <c r="J8" s="150">
        <v>4</v>
      </c>
      <c r="K8" s="151">
        <v>1</v>
      </c>
      <c r="L8" s="152">
        <v>24</v>
      </c>
      <c r="M8" s="153">
        <v>1</v>
      </c>
      <c r="N8" s="154">
        <v>24</v>
      </c>
      <c r="O8" s="153">
        <v>1</v>
      </c>
      <c r="P8" s="154">
        <v>23</v>
      </c>
      <c r="Q8" s="153">
        <v>1</v>
      </c>
      <c r="R8" s="154">
        <v>24</v>
      </c>
      <c r="S8" s="153">
        <v>1</v>
      </c>
      <c r="T8" s="154">
        <v>21</v>
      </c>
      <c r="U8" s="555">
        <f t="shared" si="0"/>
        <v>4</v>
      </c>
      <c r="V8" s="555">
        <f t="shared" ref="V8:V30" si="1">N8+P8+R8+T8</f>
        <v>92</v>
      </c>
      <c r="W8" s="155">
        <v>1</v>
      </c>
      <c r="X8" s="156">
        <v>21</v>
      </c>
    </row>
    <row r="9" spans="1:24" ht="17.649999999999999" customHeight="1">
      <c r="A9" s="1516" t="s">
        <v>698</v>
      </c>
      <c r="B9" s="1517"/>
      <c r="C9" s="1517"/>
      <c r="D9" s="1517"/>
      <c r="E9" s="1517"/>
      <c r="F9" s="1518"/>
      <c r="G9" s="147" t="s">
        <v>712</v>
      </c>
      <c r="H9" s="148" t="s">
        <v>713</v>
      </c>
      <c r="I9" s="149"/>
      <c r="J9" s="150">
        <v>4</v>
      </c>
      <c r="K9" s="151">
        <v>1</v>
      </c>
      <c r="L9" s="152">
        <v>24</v>
      </c>
      <c r="M9" s="153">
        <v>1</v>
      </c>
      <c r="N9" s="154">
        <v>24</v>
      </c>
      <c r="O9" s="153">
        <v>1</v>
      </c>
      <c r="P9" s="154">
        <v>19</v>
      </c>
      <c r="Q9" s="153">
        <v>1</v>
      </c>
      <c r="R9" s="154">
        <v>19</v>
      </c>
      <c r="S9" s="153"/>
      <c r="T9" s="154"/>
      <c r="U9" s="555">
        <f t="shared" si="0"/>
        <v>3</v>
      </c>
      <c r="V9" s="555">
        <f t="shared" si="1"/>
        <v>62</v>
      </c>
      <c r="W9" s="155"/>
      <c r="X9" s="156"/>
    </row>
    <row r="10" spans="1:24" ht="6" customHeight="1">
      <c r="A10" s="1525"/>
      <c r="B10" s="1526"/>
      <c r="C10" s="1526"/>
      <c r="D10" s="1526"/>
      <c r="E10" s="1526"/>
      <c r="F10" s="1527"/>
      <c r="G10" s="147"/>
      <c r="H10" s="148"/>
      <c r="I10" s="149"/>
      <c r="J10" s="150"/>
      <c r="K10" s="151"/>
      <c r="L10" s="152"/>
      <c r="M10" s="153"/>
      <c r="N10" s="154"/>
      <c r="O10" s="153"/>
      <c r="P10" s="154"/>
      <c r="Q10" s="153"/>
      <c r="R10" s="154"/>
      <c r="S10" s="153"/>
      <c r="T10" s="154"/>
      <c r="U10" s="555">
        <f t="shared" si="0"/>
        <v>0</v>
      </c>
      <c r="V10" s="555">
        <f t="shared" si="1"/>
        <v>0</v>
      </c>
      <c r="W10" s="155"/>
      <c r="X10" s="156"/>
    </row>
    <row r="11" spans="1:24" ht="17.649999999999999" customHeight="1">
      <c r="A11" s="1528" t="s">
        <v>699</v>
      </c>
      <c r="B11" s="1529"/>
      <c r="C11" s="1529"/>
      <c r="D11" s="1529"/>
      <c r="E11" s="1529"/>
      <c r="F11" s="1530"/>
      <c r="G11" s="147"/>
      <c r="H11" s="148"/>
      <c r="I11" s="149"/>
      <c r="J11" s="150"/>
      <c r="K11" s="151"/>
      <c r="L11" s="152"/>
      <c r="M11" s="153"/>
      <c r="N11" s="154"/>
      <c r="O11" s="153"/>
      <c r="P11" s="154"/>
      <c r="Q11" s="153"/>
      <c r="R11" s="154"/>
      <c r="S11" s="153"/>
      <c r="T11" s="154"/>
      <c r="U11" s="555">
        <f t="shared" si="0"/>
        <v>0</v>
      </c>
      <c r="V11" s="555">
        <f t="shared" si="1"/>
        <v>0</v>
      </c>
      <c r="W11" s="155"/>
      <c r="X11" s="156"/>
    </row>
    <row r="12" spans="1:24" ht="5.25" customHeight="1">
      <c r="A12" s="1519"/>
      <c r="B12" s="1520"/>
      <c r="C12" s="1520"/>
      <c r="D12" s="1520"/>
      <c r="E12" s="1520"/>
      <c r="F12" s="1521"/>
      <c r="G12" s="147"/>
      <c r="H12" s="148"/>
      <c r="I12" s="149"/>
      <c r="J12" s="150"/>
      <c r="K12" s="151"/>
      <c r="L12" s="152"/>
      <c r="M12" s="153"/>
      <c r="N12" s="154"/>
      <c r="O12" s="153"/>
      <c r="P12" s="154"/>
      <c r="Q12" s="153"/>
      <c r="R12" s="154"/>
      <c r="S12" s="153"/>
      <c r="T12" s="154"/>
      <c r="U12" s="555">
        <f t="shared" si="0"/>
        <v>0</v>
      </c>
      <c r="V12" s="555">
        <f t="shared" si="1"/>
        <v>0</v>
      </c>
      <c r="W12" s="155"/>
      <c r="X12" s="156"/>
    </row>
    <row r="13" spans="1:24" ht="17.649999999999999" customHeight="1">
      <c r="A13" s="1516" t="s">
        <v>700</v>
      </c>
      <c r="B13" s="1517"/>
      <c r="C13" s="1517"/>
      <c r="D13" s="1517"/>
      <c r="E13" s="1517"/>
      <c r="F13" s="1518"/>
      <c r="G13" s="147" t="s">
        <v>716</v>
      </c>
      <c r="H13" s="148" t="s">
        <v>713</v>
      </c>
      <c r="I13" s="149" t="s">
        <v>717</v>
      </c>
      <c r="J13" s="150">
        <v>4</v>
      </c>
      <c r="K13" s="151">
        <v>1</v>
      </c>
      <c r="L13" s="152">
        <v>24</v>
      </c>
      <c r="M13" s="153">
        <v>1</v>
      </c>
      <c r="N13" s="154">
        <v>23</v>
      </c>
      <c r="O13" s="153">
        <v>1</v>
      </c>
      <c r="P13" s="154">
        <v>21</v>
      </c>
      <c r="Q13" s="153">
        <v>1</v>
      </c>
      <c r="R13" s="154">
        <v>22</v>
      </c>
      <c r="S13" s="153">
        <v>1</v>
      </c>
      <c r="T13" s="154">
        <v>22</v>
      </c>
      <c r="U13" s="555">
        <f t="shared" si="0"/>
        <v>4</v>
      </c>
      <c r="V13" s="555">
        <f t="shared" si="1"/>
        <v>88</v>
      </c>
      <c r="W13" s="155">
        <v>1</v>
      </c>
      <c r="X13" s="156">
        <v>22</v>
      </c>
    </row>
    <row r="14" spans="1:24" ht="17.649999999999999" customHeight="1">
      <c r="A14" s="1516" t="s">
        <v>701</v>
      </c>
      <c r="B14" s="1517"/>
      <c r="C14" s="1517"/>
      <c r="D14" s="1517"/>
      <c r="E14" s="1517"/>
      <c r="F14" s="1518"/>
      <c r="G14" s="147" t="s">
        <v>716</v>
      </c>
      <c r="H14" s="148" t="s">
        <v>713</v>
      </c>
      <c r="I14" s="149"/>
      <c r="J14" s="150">
        <v>4</v>
      </c>
      <c r="K14" s="151"/>
      <c r="L14" s="152"/>
      <c r="M14" s="153"/>
      <c r="N14" s="154"/>
      <c r="O14" s="153"/>
      <c r="P14" s="154"/>
      <c r="Q14" s="153"/>
      <c r="R14" s="154"/>
      <c r="S14" s="153">
        <v>1</v>
      </c>
      <c r="T14" s="154">
        <v>14</v>
      </c>
      <c r="U14" s="555">
        <f t="shared" si="0"/>
        <v>1</v>
      </c>
      <c r="V14" s="555">
        <f t="shared" si="1"/>
        <v>14</v>
      </c>
      <c r="W14" s="155">
        <v>1</v>
      </c>
      <c r="X14" s="156">
        <v>14</v>
      </c>
    </row>
    <row r="15" spans="1:24" ht="17.649999999999999" customHeight="1">
      <c r="A15" s="1516" t="s">
        <v>702</v>
      </c>
      <c r="B15" s="1517"/>
      <c r="C15" s="1517"/>
      <c r="D15" s="1517"/>
      <c r="E15" s="1517"/>
      <c r="F15" s="1518"/>
      <c r="G15" s="147" t="s">
        <v>716</v>
      </c>
      <c r="H15" s="148" t="s">
        <v>713</v>
      </c>
      <c r="I15" s="149" t="s">
        <v>718</v>
      </c>
      <c r="J15" s="150">
        <v>4</v>
      </c>
      <c r="K15" s="151"/>
      <c r="L15" s="152"/>
      <c r="M15" s="153"/>
      <c r="N15" s="154"/>
      <c r="O15" s="153"/>
      <c r="P15" s="154"/>
      <c r="Q15" s="153">
        <v>1</v>
      </c>
      <c r="R15" s="154">
        <v>19</v>
      </c>
      <c r="S15" s="153"/>
      <c r="T15" s="154"/>
      <c r="U15" s="555">
        <f t="shared" si="0"/>
        <v>1</v>
      </c>
      <c r="V15" s="555">
        <f t="shared" si="1"/>
        <v>19</v>
      </c>
      <c r="W15" s="155"/>
      <c r="X15" s="156"/>
    </row>
    <row r="16" spans="1:24" ht="17.649999999999999" customHeight="1">
      <c r="A16" s="1516" t="s">
        <v>703</v>
      </c>
      <c r="B16" s="1517"/>
      <c r="C16" s="1517"/>
      <c r="D16" s="1517"/>
      <c r="E16" s="1517"/>
      <c r="F16" s="1518"/>
      <c r="G16" s="147" t="s">
        <v>716</v>
      </c>
      <c r="H16" s="148" t="s">
        <v>713</v>
      </c>
      <c r="I16" s="149"/>
      <c r="J16" s="150">
        <v>4</v>
      </c>
      <c r="K16" s="151">
        <v>1</v>
      </c>
      <c r="L16" s="152">
        <v>24</v>
      </c>
      <c r="M16" s="153">
        <v>1</v>
      </c>
      <c r="N16" s="154">
        <v>23</v>
      </c>
      <c r="O16" s="153">
        <v>1</v>
      </c>
      <c r="P16" s="154">
        <v>24</v>
      </c>
      <c r="Q16" s="153"/>
      <c r="R16" s="154"/>
      <c r="S16" s="153"/>
      <c r="T16" s="154"/>
      <c r="U16" s="555">
        <f t="shared" si="0"/>
        <v>2</v>
      </c>
      <c r="V16" s="555">
        <f t="shared" si="1"/>
        <v>47</v>
      </c>
      <c r="W16" s="155"/>
      <c r="X16" s="156"/>
    </row>
    <row r="17" spans="1:24" ht="17.649999999999999" customHeight="1">
      <c r="A17" s="1541" t="s">
        <v>704</v>
      </c>
      <c r="B17" s="1542"/>
      <c r="C17" s="1542"/>
      <c r="D17" s="1542"/>
      <c r="E17" s="1542"/>
      <c r="F17" s="1543"/>
      <c r="G17" s="157" t="s">
        <v>716</v>
      </c>
      <c r="H17" s="158" t="s">
        <v>713</v>
      </c>
      <c r="I17" s="159"/>
      <c r="J17" s="160">
        <v>4</v>
      </c>
      <c r="K17" s="151">
        <v>1</v>
      </c>
      <c r="L17" s="152">
        <v>24</v>
      </c>
      <c r="M17" s="153">
        <v>1</v>
      </c>
      <c r="N17" s="154">
        <v>24</v>
      </c>
      <c r="O17" s="153"/>
      <c r="P17" s="154"/>
      <c r="Q17" s="153"/>
      <c r="R17" s="154"/>
      <c r="S17" s="153"/>
      <c r="T17" s="154"/>
      <c r="U17" s="555">
        <f t="shared" si="0"/>
        <v>1</v>
      </c>
      <c r="V17" s="555">
        <f t="shared" si="1"/>
        <v>24</v>
      </c>
      <c r="W17" s="155"/>
      <c r="X17" s="156"/>
    </row>
    <row r="18" spans="1:24" ht="6.75" customHeight="1">
      <c r="A18" s="1522"/>
      <c r="B18" s="1523"/>
      <c r="C18" s="1523"/>
      <c r="D18" s="1523"/>
      <c r="E18" s="1523"/>
      <c r="F18" s="1524"/>
      <c r="G18" s="157"/>
      <c r="H18" s="158"/>
      <c r="I18" s="159"/>
      <c r="J18" s="160"/>
      <c r="K18" s="151"/>
      <c r="L18" s="152"/>
      <c r="M18" s="153"/>
      <c r="N18" s="154"/>
      <c r="O18" s="153"/>
      <c r="P18" s="154"/>
      <c r="Q18" s="153"/>
      <c r="R18" s="154"/>
      <c r="S18" s="153"/>
      <c r="T18" s="154"/>
      <c r="U18" s="555">
        <f t="shared" si="0"/>
        <v>0</v>
      </c>
      <c r="V18" s="555">
        <f t="shared" si="1"/>
        <v>0</v>
      </c>
      <c r="W18" s="155"/>
      <c r="X18" s="156"/>
    </row>
    <row r="19" spans="1:24" ht="17.649999999999999" customHeight="1">
      <c r="A19" s="1538" t="s">
        <v>705</v>
      </c>
      <c r="B19" s="1539"/>
      <c r="C19" s="1539"/>
      <c r="D19" s="1539"/>
      <c r="E19" s="1539"/>
      <c r="F19" s="1540"/>
      <c r="G19" s="157"/>
      <c r="H19" s="158"/>
      <c r="I19" s="159"/>
      <c r="J19" s="160"/>
      <c r="K19" s="151"/>
      <c r="L19" s="152"/>
      <c r="M19" s="153"/>
      <c r="N19" s="154"/>
      <c r="O19" s="153"/>
      <c r="P19" s="154"/>
      <c r="Q19" s="153"/>
      <c r="R19" s="154"/>
      <c r="S19" s="153"/>
      <c r="T19" s="154"/>
      <c r="U19" s="555">
        <f t="shared" si="0"/>
        <v>0</v>
      </c>
      <c r="V19" s="555">
        <f t="shared" si="1"/>
        <v>0</v>
      </c>
      <c r="W19" s="155"/>
      <c r="X19" s="156"/>
    </row>
    <row r="20" spans="1:24" ht="6" customHeight="1">
      <c r="A20" s="1503"/>
      <c r="B20" s="1504"/>
      <c r="C20" s="1504"/>
      <c r="D20" s="1504"/>
      <c r="E20" s="1504"/>
      <c r="F20" s="1505"/>
      <c r="G20" s="157"/>
      <c r="H20" s="158"/>
      <c r="I20" s="159"/>
      <c r="J20" s="160"/>
      <c r="K20" s="151"/>
      <c r="L20" s="152"/>
      <c r="M20" s="153"/>
      <c r="N20" s="154"/>
      <c r="O20" s="153"/>
      <c r="P20" s="154"/>
      <c r="Q20" s="153"/>
      <c r="R20" s="154"/>
      <c r="S20" s="153"/>
      <c r="T20" s="154"/>
      <c r="U20" s="555">
        <f t="shared" si="0"/>
        <v>0</v>
      </c>
      <c r="V20" s="555">
        <f t="shared" si="1"/>
        <v>0</v>
      </c>
      <c r="W20" s="155"/>
      <c r="X20" s="156"/>
    </row>
    <row r="21" spans="1:24" ht="17.649999999999999" customHeight="1">
      <c r="A21" s="1503" t="s">
        <v>706</v>
      </c>
      <c r="B21" s="1504"/>
      <c r="C21" s="1504"/>
      <c r="D21" s="1504"/>
      <c r="E21" s="1504"/>
      <c r="F21" s="1505"/>
      <c r="G21" s="157" t="s">
        <v>719</v>
      </c>
      <c r="H21" s="158" t="s">
        <v>713</v>
      </c>
      <c r="I21" s="159" t="s">
        <v>720</v>
      </c>
      <c r="J21" s="160">
        <v>4</v>
      </c>
      <c r="K21" s="151">
        <v>1</v>
      </c>
      <c r="L21" s="152">
        <v>24</v>
      </c>
      <c r="M21" s="153">
        <v>1</v>
      </c>
      <c r="N21" s="154">
        <v>25</v>
      </c>
      <c r="O21" s="153">
        <v>2</v>
      </c>
      <c r="P21" s="154">
        <v>56</v>
      </c>
      <c r="Q21" s="153">
        <v>2</v>
      </c>
      <c r="R21" s="154">
        <v>61</v>
      </c>
      <c r="S21" s="153">
        <v>1</v>
      </c>
      <c r="T21" s="154">
        <v>32</v>
      </c>
      <c r="U21" s="555">
        <f t="shared" si="0"/>
        <v>6</v>
      </c>
      <c r="V21" s="555">
        <f t="shared" si="1"/>
        <v>174</v>
      </c>
      <c r="W21" s="155">
        <v>1</v>
      </c>
      <c r="X21" s="156">
        <v>32</v>
      </c>
    </row>
    <row r="22" spans="1:24" ht="17.649999999999999" customHeight="1">
      <c r="A22" s="1503" t="s">
        <v>707</v>
      </c>
      <c r="B22" s="1504"/>
      <c r="C22" s="1504"/>
      <c r="D22" s="1504"/>
      <c r="E22" s="1504"/>
      <c r="F22" s="1505"/>
      <c r="G22" s="157" t="s">
        <v>719</v>
      </c>
      <c r="H22" s="158" t="s">
        <v>713</v>
      </c>
      <c r="I22" s="159"/>
      <c r="J22" s="160">
        <v>4</v>
      </c>
      <c r="K22" s="151">
        <v>1</v>
      </c>
      <c r="L22" s="152">
        <v>24</v>
      </c>
      <c r="M22" s="153">
        <v>1</v>
      </c>
      <c r="N22" s="154">
        <v>26</v>
      </c>
      <c r="O22" s="153"/>
      <c r="P22" s="154"/>
      <c r="Q22" s="153"/>
      <c r="R22" s="154"/>
      <c r="S22" s="153"/>
      <c r="T22" s="154"/>
      <c r="U22" s="555">
        <f t="shared" si="0"/>
        <v>1</v>
      </c>
      <c r="V22" s="555">
        <f t="shared" si="1"/>
        <v>26</v>
      </c>
      <c r="W22" s="155"/>
      <c r="X22" s="156"/>
    </row>
    <row r="23" spans="1:24" ht="17.649999999999999" customHeight="1">
      <c r="A23" s="1535" t="s">
        <v>708</v>
      </c>
      <c r="B23" s="1536"/>
      <c r="C23" s="1536"/>
      <c r="D23" s="1536"/>
      <c r="E23" s="1536"/>
      <c r="F23" s="1537"/>
      <c r="G23" s="157" t="s">
        <v>719</v>
      </c>
      <c r="H23" s="158" t="s">
        <v>713</v>
      </c>
      <c r="I23" s="159" t="s">
        <v>721</v>
      </c>
      <c r="J23" s="160">
        <v>4</v>
      </c>
      <c r="K23" s="151"/>
      <c r="L23" s="152"/>
      <c r="M23" s="153"/>
      <c r="N23" s="154"/>
      <c r="O23" s="153"/>
      <c r="P23" s="154"/>
      <c r="Q23" s="153"/>
      <c r="R23" s="154"/>
      <c r="S23" s="153">
        <v>1</v>
      </c>
      <c r="T23" s="154">
        <v>23</v>
      </c>
      <c r="U23" s="555">
        <f t="shared" si="0"/>
        <v>1</v>
      </c>
      <c r="V23" s="555">
        <f t="shared" si="1"/>
        <v>23</v>
      </c>
      <c r="W23" s="155">
        <v>1</v>
      </c>
      <c r="X23" s="156">
        <v>23</v>
      </c>
    </row>
    <row r="24" spans="1:24" ht="3" customHeight="1">
      <c r="A24" s="1522"/>
      <c r="B24" s="1523"/>
      <c r="C24" s="1523"/>
      <c r="D24" s="1523"/>
      <c r="E24" s="1523"/>
      <c r="F24" s="1524"/>
      <c r="G24" s="157"/>
      <c r="H24" s="158"/>
      <c r="I24" s="159"/>
      <c r="J24" s="160"/>
      <c r="K24" s="151"/>
      <c r="L24" s="152"/>
      <c r="M24" s="153"/>
      <c r="N24" s="154"/>
      <c r="O24" s="153"/>
      <c r="P24" s="154"/>
      <c r="Q24" s="153"/>
      <c r="R24" s="154"/>
      <c r="S24" s="153"/>
      <c r="T24" s="154"/>
      <c r="U24" s="555">
        <f t="shared" si="0"/>
        <v>0</v>
      </c>
      <c r="V24" s="555">
        <f t="shared" si="1"/>
        <v>0</v>
      </c>
      <c r="W24" s="155"/>
      <c r="X24" s="156"/>
    </row>
    <row r="25" spans="1:24" ht="17.649999999999999" customHeight="1">
      <c r="A25" s="1538" t="s">
        <v>709</v>
      </c>
      <c r="B25" s="1539"/>
      <c r="C25" s="1539"/>
      <c r="D25" s="1539"/>
      <c r="E25" s="1539"/>
      <c r="F25" s="1540"/>
      <c r="G25" s="157"/>
      <c r="H25" s="158"/>
      <c r="I25" s="159"/>
      <c r="J25" s="160"/>
      <c r="K25" s="151"/>
      <c r="L25" s="152"/>
      <c r="M25" s="153"/>
      <c r="N25" s="154"/>
      <c r="O25" s="153"/>
      <c r="P25" s="154"/>
      <c r="Q25" s="153"/>
      <c r="R25" s="154"/>
      <c r="S25" s="153"/>
      <c r="T25" s="154"/>
      <c r="U25" s="555"/>
      <c r="V25" s="555"/>
      <c r="W25" s="155"/>
      <c r="X25" s="156"/>
    </row>
    <row r="26" spans="1:24" ht="8.25" customHeight="1">
      <c r="A26" s="886"/>
      <c r="B26" s="887"/>
      <c r="C26" s="887"/>
      <c r="D26" s="887"/>
      <c r="E26" s="887"/>
      <c r="F26" s="888"/>
      <c r="G26" s="157"/>
      <c r="H26" s="158"/>
      <c r="I26" s="159"/>
      <c r="J26" s="160"/>
      <c r="K26" s="151"/>
      <c r="L26" s="152"/>
      <c r="M26" s="153"/>
      <c r="N26" s="154"/>
      <c r="O26" s="153"/>
      <c r="P26" s="154"/>
      <c r="Q26" s="153"/>
      <c r="R26" s="154"/>
      <c r="S26" s="153"/>
      <c r="T26" s="154"/>
      <c r="U26" s="555">
        <f t="shared" si="0"/>
        <v>0</v>
      </c>
      <c r="V26" s="555">
        <f t="shared" si="1"/>
        <v>0</v>
      </c>
      <c r="W26" s="155"/>
      <c r="X26" s="156"/>
    </row>
    <row r="27" spans="1:24" ht="17.649999999999999" customHeight="1">
      <c r="A27" s="1503" t="s">
        <v>710</v>
      </c>
      <c r="B27" s="1504"/>
      <c r="C27" s="1504"/>
      <c r="D27" s="1504"/>
      <c r="E27" s="1504"/>
      <c r="F27" s="1505"/>
      <c r="G27" s="157" t="s">
        <v>722</v>
      </c>
      <c r="H27" s="158" t="s">
        <v>713</v>
      </c>
      <c r="I27" s="159" t="s">
        <v>723</v>
      </c>
      <c r="J27" s="160">
        <v>4</v>
      </c>
      <c r="K27" s="151"/>
      <c r="L27" s="152"/>
      <c r="M27" s="153"/>
      <c r="N27" s="154"/>
      <c r="O27" s="153">
        <v>1</v>
      </c>
      <c r="P27" s="154">
        <v>15</v>
      </c>
      <c r="Q27" s="153">
        <v>1</v>
      </c>
      <c r="R27" s="154">
        <v>22</v>
      </c>
      <c r="S27" s="153">
        <v>1</v>
      </c>
      <c r="T27" s="154">
        <v>18</v>
      </c>
      <c r="U27" s="555">
        <f t="shared" si="0"/>
        <v>3</v>
      </c>
      <c r="V27" s="555">
        <f t="shared" si="1"/>
        <v>55</v>
      </c>
      <c r="W27" s="155">
        <v>1</v>
      </c>
      <c r="X27" s="156">
        <v>18</v>
      </c>
    </row>
    <row r="28" spans="1:24" ht="17.649999999999999" customHeight="1">
      <c r="A28" s="1535" t="s">
        <v>711</v>
      </c>
      <c r="B28" s="1536"/>
      <c r="C28" s="1536"/>
      <c r="D28" s="1536"/>
      <c r="E28" s="1536"/>
      <c r="F28" s="1537"/>
      <c r="G28" s="157" t="s">
        <v>722</v>
      </c>
      <c r="H28" s="158" t="s">
        <v>724</v>
      </c>
      <c r="I28" s="159" t="s">
        <v>725</v>
      </c>
      <c r="J28" s="160">
        <v>3</v>
      </c>
      <c r="K28" s="151">
        <v>1</v>
      </c>
      <c r="L28" s="152">
        <v>24</v>
      </c>
      <c r="M28" s="153">
        <v>1</v>
      </c>
      <c r="N28" s="154">
        <v>21</v>
      </c>
      <c r="O28" s="153">
        <v>1</v>
      </c>
      <c r="P28" s="154">
        <v>13</v>
      </c>
      <c r="Q28" s="153">
        <v>1</v>
      </c>
      <c r="R28" s="154">
        <v>20</v>
      </c>
      <c r="S28" s="153"/>
      <c r="T28" s="154"/>
      <c r="U28" s="555">
        <f t="shared" si="0"/>
        <v>3</v>
      </c>
      <c r="V28" s="555">
        <f t="shared" si="1"/>
        <v>54</v>
      </c>
      <c r="W28" s="155">
        <v>1</v>
      </c>
      <c r="X28" s="156">
        <v>19</v>
      </c>
    </row>
    <row r="29" spans="1:24" ht="7.5" customHeight="1">
      <c r="A29" s="1535"/>
      <c r="B29" s="1536"/>
      <c r="C29" s="1536"/>
      <c r="D29" s="1536"/>
      <c r="E29" s="1536"/>
      <c r="F29" s="1537"/>
      <c r="G29" s="157"/>
      <c r="H29" s="158"/>
      <c r="I29" s="159"/>
      <c r="J29" s="160"/>
      <c r="K29" s="151"/>
      <c r="L29" s="152"/>
      <c r="M29" s="153"/>
      <c r="N29" s="154"/>
      <c r="O29" s="153"/>
      <c r="P29" s="154"/>
      <c r="Q29" s="153"/>
      <c r="R29" s="154"/>
      <c r="S29" s="153"/>
      <c r="T29" s="154"/>
      <c r="U29" s="555">
        <f t="shared" si="0"/>
        <v>0</v>
      </c>
      <c r="V29" s="555">
        <f t="shared" si="1"/>
        <v>0</v>
      </c>
      <c r="W29" s="155"/>
      <c r="X29" s="156"/>
    </row>
    <row r="30" spans="1:24" ht="8.25" customHeight="1">
      <c r="A30" s="1522"/>
      <c r="B30" s="1523"/>
      <c r="C30" s="1523"/>
      <c r="D30" s="1523"/>
      <c r="E30" s="1523"/>
      <c r="F30" s="1524"/>
      <c r="G30" s="157"/>
      <c r="H30" s="158"/>
      <c r="I30" s="159"/>
      <c r="J30" s="160"/>
      <c r="K30" s="151"/>
      <c r="L30" s="152"/>
      <c r="M30" s="153"/>
      <c r="N30" s="154"/>
      <c r="O30" s="153"/>
      <c r="P30" s="154"/>
      <c r="Q30" s="153"/>
      <c r="R30" s="154"/>
      <c r="S30" s="153"/>
      <c r="T30" s="154"/>
      <c r="U30" s="555">
        <f t="shared" si="0"/>
        <v>0</v>
      </c>
      <c r="V30" s="555">
        <f t="shared" si="1"/>
        <v>0</v>
      </c>
      <c r="W30" s="155"/>
      <c r="X30" s="156"/>
    </row>
    <row r="31" spans="1:24" ht="30" customHeight="1">
      <c r="A31" s="1555" t="s">
        <v>172</v>
      </c>
      <c r="B31" s="1556"/>
      <c r="C31" s="1556"/>
      <c r="D31" s="1556"/>
      <c r="E31" s="1556"/>
      <c r="F31" s="1556"/>
      <c r="G31" s="1556"/>
      <c r="H31" s="1556"/>
      <c r="I31" s="1557"/>
      <c r="J31" s="161" t="s">
        <v>3</v>
      </c>
      <c r="K31" s="849">
        <f t="shared" ref="K31:V31" si="2">SUM(K5:K30)</f>
        <v>10</v>
      </c>
      <c r="L31" s="558">
        <f t="shared" si="2"/>
        <v>240</v>
      </c>
      <c r="M31" s="850">
        <f t="shared" si="2"/>
        <v>10</v>
      </c>
      <c r="N31" s="557">
        <f t="shared" si="2"/>
        <v>233</v>
      </c>
      <c r="O31" s="850">
        <f t="shared" si="2"/>
        <v>10</v>
      </c>
      <c r="P31" s="557">
        <f t="shared" si="2"/>
        <v>215</v>
      </c>
      <c r="Q31" s="850">
        <f t="shared" si="2"/>
        <v>9</v>
      </c>
      <c r="R31" s="557">
        <f t="shared" si="2"/>
        <v>214</v>
      </c>
      <c r="S31" s="850">
        <f t="shared" si="2"/>
        <v>8</v>
      </c>
      <c r="T31" s="557">
        <f t="shared" si="2"/>
        <v>163</v>
      </c>
      <c r="U31" s="851">
        <f t="shared" si="2"/>
        <v>37</v>
      </c>
      <c r="V31" s="556">
        <f t="shared" si="2"/>
        <v>825</v>
      </c>
      <c r="W31" s="852"/>
      <c r="X31" s="162"/>
    </row>
    <row r="32" spans="1:24" ht="15" customHeight="1">
      <c r="A32" s="1558"/>
      <c r="B32" s="1558"/>
      <c r="C32" s="1558"/>
      <c r="D32" s="1558"/>
      <c r="E32" s="1558"/>
      <c r="F32" s="1558"/>
      <c r="G32" s="1558"/>
      <c r="H32" s="1558"/>
      <c r="I32" s="1558"/>
      <c r="J32" s="1558"/>
      <c r="K32" s="1558"/>
      <c r="L32" s="1558"/>
      <c r="M32" s="1558"/>
      <c r="N32" s="1558"/>
      <c r="O32" s="1558"/>
      <c r="P32" s="1558"/>
      <c r="Q32" s="1558"/>
      <c r="R32" s="1558"/>
      <c r="S32" s="1558"/>
      <c r="T32" s="1558"/>
      <c r="U32" s="1558"/>
      <c r="V32" s="1558"/>
      <c r="W32" s="1558"/>
      <c r="X32" s="1558"/>
    </row>
    <row r="33" spans="1:24" ht="15" customHeight="1">
      <c r="A33" s="1558"/>
      <c r="B33" s="1558"/>
      <c r="C33" s="1558"/>
      <c r="D33" s="1558"/>
      <c r="E33" s="1558"/>
      <c r="F33" s="1558"/>
      <c r="G33" s="1558"/>
      <c r="H33" s="1558"/>
      <c r="I33" s="1558"/>
      <c r="J33" s="1558"/>
      <c r="K33" s="1558"/>
      <c r="L33" s="1558"/>
      <c r="M33" s="1558"/>
      <c r="N33" s="1558"/>
      <c r="O33" s="1558"/>
      <c r="P33" s="1558"/>
      <c r="Q33" s="1558"/>
      <c r="R33" s="1558"/>
      <c r="S33" s="1558"/>
      <c r="T33" s="1558"/>
      <c r="U33" s="1558"/>
      <c r="V33" s="1558"/>
      <c r="W33" s="1558"/>
      <c r="X33" s="163"/>
    </row>
    <row r="34" spans="1:24">
      <c r="A34" s="1548" t="s">
        <v>676</v>
      </c>
      <c r="B34" s="1548"/>
      <c r="C34" s="1548"/>
      <c r="D34" s="1548"/>
      <c r="E34" s="1548"/>
      <c r="F34" s="1548"/>
      <c r="G34" s="1548"/>
      <c r="H34" s="1548"/>
      <c r="I34" s="1548"/>
      <c r="J34" s="1548"/>
      <c r="K34" s="1548"/>
      <c r="L34" s="1548"/>
      <c r="M34" s="1548"/>
      <c r="N34" s="1548"/>
      <c r="O34" s="1548"/>
      <c r="P34" s="1548"/>
      <c r="Q34" s="1548"/>
      <c r="R34" s="1548"/>
      <c r="S34" s="1548"/>
      <c r="T34" s="1548"/>
      <c r="U34" s="1548"/>
      <c r="V34" s="1548"/>
      <c r="W34" s="1548"/>
      <c r="X34" s="1548"/>
    </row>
    <row r="35" spans="1:24">
      <c r="A35" s="1548"/>
      <c r="B35" s="1548"/>
      <c r="C35" s="1548"/>
      <c r="D35" s="1548"/>
      <c r="E35" s="1548"/>
      <c r="F35" s="1548"/>
      <c r="G35" s="1548"/>
      <c r="H35" s="1548"/>
      <c r="I35" s="1548"/>
      <c r="J35" s="1548"/>
      <c r="K35" s="1548"/>
      <c r="L35" s="1548"/>
      <c r="M35" s="1548"/>
      <c r="N35" s="1548"/>
      <c r="O35" s="1548"/>
      <c r="P35" s="1548"/>
      <c r="Q35" s="1548"/>
      <c r="R35" s="1548"/>
      <c r="S35" s="1548"/>
      <c r="T35" s="1548"/>
      <c r="U35" s="1548"/>
      <c r="V35" s="1548"/>
      <c r="W35" s="1548"/>
      <c r="X35" s="1548"/>
    </row>
    <row r="36" spans="1:24">
      <c r="A36" s="1548"/>
      <c r="B36" s="1548"/>
      <c r="C36" s="1548"/>
      <c r="D36" s="1548"/>
      <c r="E36" s="1548"/>
      <c r="F36" s="1548"/>
      <c r="G36" s="1548"/>
      <c r="H36" s="1548"/>
      <c r="I36" s="1548"/>
      <c r="J36" s="1548"/>
      <c r="K36" s="1548"/>
      <c r="L36" s="1548"/>
      <c r="M36" s="1548"/>
      <c r="N36" s="1548"/>
      <c r="O36" s="1548"/>
      <c r="P36" s="1548"/>
      <c r="Q36" s="1548"/>
      <c r="R36" s="1548"/>
      <c r="S36" s="1548"/>
      <c r="T36" s="1548"/>
      <c r="U36" s="1548"/>
      <c r="V36" s="1548"/>
      <c r="W36" s="1548"/>
      <c r="X36" s="1548"/>
    </row>
    <row r="38" spans="1:24" ht="51.75" customHeight="1">
      <c r="A38" s="1549" t="s">
        <v>677</v>
      </c>
      <c r="B38" s="1550"/>
      <c r="C38" s="1550"/>
      <c r="D38" s="1550"/>
      <c r="E38" s="1551"/>
      <c r="F38" s="1549" t="s">
        <v>678</v>
      </c>
      <c r="G38" s="1550"/>
      <c r="H38" s="1550"/>
      <c r="I38" s="1550"/>
      <c r="J38" s="1550"/>
      <c r="K38" s="1551"/>
      <c r="L38" s="1552" t="s">
        <v>679</v>
      </c>
      <c r="M38" s="1553"/>
      <c r="N38" s="1553"/>
      <c r="O38" s="1553"/>
      <c r="P38" s="1553"/>
      <c r="Q38" s="1553"/>
      <c r="R38" s="1553"/>
      <c r="S38" s="1553"/>
      <c r="T38" s="1553"/>
      <c r="U38" s="1553"/>
      <c r="V38" s="1553"/>
      <c r="W38" s="1553"/>
      <c r="X38" s="1554"/>
    </row>
    <row r="39" spans="1:24">
      <c r="A39" s="981" t="s">
        <v>726</v>
      </c>
      <c r="B39" s="889"/>
      <c r="C39" s="889"/>
      <c r="D39" s="889"/>
      <c r="E39" s="982"/>
      <c r="F39" s="1547" t="s">
        <v>727</v>
      </c>
      <c r="G39" s="1547"/>
      <c r="H39" s="1547"/>
      <c r="I39" s="1547"/>
      <c r="J39" s="1547"/>
      <c r="K39" s="1547"/>
      <c r="L39" s="1500" t="s">
        <v>728</v>
      </c>
      <c r="M39" s="1501"/>
      <c r="N39" s="1501"/>
      <c r="O39" s="1501"/>
      <c r="P39" s="1501"/>
      <c r="Q39" s="1501"/>
      <c r="R39" s="1501"/>
      <c r="S39" s="1501"/>
      <c r="T39" s="1501"/>
      <c r="U39" s="1501"/>
      <c r="V39" s="1501"/>
      <c r="W39" s="1501"/>
      <c r="X39" s="1502"/>
    </row>
    <row r="40" spans="1:24">
      <c r="A40" s="1500" t="s">
        <v>729</v>
      </c>
      <c r="B40" s="1501"/>
      <c r="C40" s="1501"/>
      <c r="D40" s="1501"/>
      <c r="E40" s="1502"/>
      <c r="F40" s="971"/>
      <c r="G40" s="972"/>
      <c r="H40" s="972"/>
      <c r="I40" s="972" t="s">
        <v>730</v>
      </c>
      <c r="J40" s="972"/>
      <c r="K40" s="973"/>
      <c r="L40" s="1500" t="s">
        <v>711</v>
      </c>
      <c r="M40" s="1501"/>
      <c r="N40" s="1501"/>
      <c r="O40" s="1501"/>
      <c r="P40" s="1501"/>
      <c r="Q40" s="1501"/>
      <c r="R40" s="1501"/>
      <c r="S40" s="1501"/>
      <c r="T40" s="1501"/>
      <c r="U40" s="1501"/>
      <c r="V40" s="1501"/>
      <c r="W40" s="1501"/>
      <c r="X40" s="1502"/>
    </row>
    <row r="41" spans="1:24">
      <c r="A41" s="1500" t="s">
        <v>731</v>
      </c>
      <c r="B41" s="1501"/>
      <c r="C41" s="1501"/>
      <c r="D41" s="1501"/>
      <c r="E41" s="1502"/>
      <c r="F41" s="971"/>
      <c r="G41" s="972"/>
      <c r="H41" s="972"/>
      <c r="I41" s="972" t="s">
        <v>730</v>
      </c>
      <c r="J41" s="972"/>
      <c r="K41" s="973"/>
      <c r="L41" s="1500" t="s">
        <v>711</v>
      </c>
      <c r="M41" s="1501"/>
      <c r="N41" s="1501"/>
      <c r="O41" s="1501"/>
      <c r="P41" s="1501"/>
      <c r="Q41" s="1501"/>
      <c r="R41" s="1501"/>
      <c r="S41" s="1501"/>
      <c r="T41" s="1501"/>
      <c r="U41" s="1501"/>
      <c r="V41" s="1501"/>
      <c r="W41" s="1501"/>
      <c r="X41" s="1502"/>
    </row>
    <row r="42" spans="1:24">
      <c r="A42" s="1500" t="s">
        <v>732</v>
      </c>
      <c r="B42" s="1501"/>
      <c r="C42" s="1501"/>
      <c r="D42" s="1501"/>
      <c r="E42" s="1502"/>
      <c r="F42" s="874"/>
      <c r="G42" s="875"/>
      <c r="H42" s="875"/>
      <c r="I42" s="875" t="s">
        <v>730</v>
      </c>
      <c r="J42" s="875"/>
      <c r="K42" s="876"/>
      <c r="L42" s="1500" t="s">
        <v>711</v>
      </c>
      <c r="M42" s="1501"/>
      <c r="N42" s="1501"/>
      <c r="O42" s="1501"/>
      <c r="P42" s="1501"/>
      <c r="Q42" s="1501"/>
      <c r="R42" s="1501"/>
      <c r="S42" s="1501"/>
      <c r="T42" s="1501"/>
      <c r="U42" s="1501"/>
      <c r="V42" s="1501"/>
      <c r="W42" s="1501"/>
      <c r="X42" s="1502"/>
    </row>
    <row r="43" spans="1:24">
      <c r="A43" s="1500" t="s">
        <v>733</v>
      </c>
      <c r="B43" s="1501"/>
      <c r="C43" s="1501"/>
      <c r="D43" s="1501"/>
      <c r="E43" s="1502"/>
      <c r="F43" s="874"/>
      <c r="G43" s="875"/>
      <c r="H43" s="875"/>
      <c r="I43" s="875" t="s">
        <v>734</v>
      </c>
      <c r="J43" s="875"/>
      <c r="K43" s="876"/>
      <c r="L43" s="1500" t="s">
        <v>706</v>
      </c>
      <c r="M43" s="1501"/>
      <c r="N43" s="1501"/>
      <c r="O43" s="1501"/>
      <c r="P43" s="1501"/>
      <c r="Q43" s="1501"/>
      <c r="R43" s="1501"/>
      <c r="S43" s="1501"/>
      <c r="T43" s="1501"/>
      <c r="U43" s="1501"/>
      <c r="V43" s="1501"/>
      <c r="W43" s="1501"/>
      <c r="X43" s="1502"/>
    </row>
    <row r="44" spans="1:24">
      <c r="A44" s="1500" t="s">
        <v>735</v>
      </c>
      <c r="B44" s="1501"/>
      <c r="C44" s="1501"/>
      <c r="D44" s="1501"/>
      <c r="E44" s="1502"/>
      <c r="F44" s="874"/>
      <c r="G44" s="875"/>
      <c r="H44" s="875"/>
      <c r="I44" s="875" t="s">
        <v>736</v>
      </c>
      <c r="J44" s="875"/>
      <c r="K44" s="876"/>
      <c r="L44" s="1500" t="s">
        <v>711</v>
      </c>
      <c r="M44" s="1501"/>
      <c r="N44" s="1501"/>
      <c r="O44" s="1501"/>
      <c r="P44" s="1501"/>
      <c r="Q44" s="1501"/>
      <c r="R44" s="1501"/>
      <c r="S44" s="1501"/>
      <c r="T44" s="1501"/>
      <c r="U44" s="1501"/>
      <c r="V44" s="1501"/>
      <c r="W44" s="1501"/>
      <c r="X44" s="1502"/>
    </row>
    <row r="45" spans="1:24">
      <c r="A45" s="981" t="s">
        <v>737</v>
      </c>
      <c r="B45" s="889"/>
      <c r="C45" s="889"/>
      <c r="D45" s="889"/>
      <c r="E45" s="982"/>
      <c r="F45" s="874"/>
      <c r="G45" s="875"/>
      <c r="H45" s="875"/>
      <c r="I45" s="875" t="s">
        <v>736</v>
      </c>
      <c r="J45" s="875"/>
      <c r="K45" s="876"/>
      <c r="L45" s="1500" t="s">
        <v>711</v>
      </c>
      <c r="M45" s="1501"/>
      <c r="N45" s="1501"/>
      <c r="O45" s="1501"/>
      <c r="P45" s="1501"/>
      <c r="Q45" s="1501"/>
      <c r="R45" s="1501"/>
      <c r="S45" s="1501"/>
      <c r="T45" s="1501"/>
      <c r="U45" s="1501"/>
      <c r="V45" s="1501"/>
      <c r="W45" s="1501"/>
      <c r="X45" s="1502"/>
    </row>
    <row r="46" spans="1:24">
      <c r="A46" s="1500" t="s">
        <v>738</v>
      </c>
      <c r="B46" s="1501"/>
      <c r="C46" s="1501"/>
      <c r="D46" s="1501"/>
      <c r="E46" s="1502"/>
      <c r="F46" s="874"/>
      <c r="G46" s="875"/>
      <c r="H46" s="875"/>
      <c r="I46" s="875" t="s">
        <v>739</v>
      </c>
      <c r="J46" s="875"/>
      <c r="K46" s="876"/>
      <c r="L46" s="1500" t="s">
        <v>740</v>
      </c>
      <c r="M46" s="1501"/>
      <c r="N46" s="1501"/>
      <c r="O46" s="1501"/>
      <c r="P46" s="1501"/>
      <c r="Q46" s="1501"/>
      <c r="R46" s="1501"/>
      <c r="S46" s="1501"/>
      <c r="T46" s="1501"/>
      <c r="U46" s="1501"/>
      <c r="V46" s="1501"/>
      <c r="W46" s="1501"/>
      <c r="X46" s="1502"/>
    </row>
    <row r="47" spans="1:24">
      <c r="A47" s="1500" t="s">
        <v>737</v>
      </c>
      <c r="B47" s="1501"/>
      <c r="C47" s="1501"/>
      <c r="D47" s="1501"/>
      <c r="E47" s="1502"/>
      <c r="F47" s="874"/>
      <c r="G47" s="875"/>
      <c r="H47" s="875"/>
      <c r="I47" s="875" t="s">
        <v>739</v>
      </c>
      <c r="J47" s="875"/>
      <c r="K47" s="876"/>
      <c r="L47" s="981" t="s">
        <v>740</v>
      </c>
      <c r="M47" s="889"/>
      <c r="N47" s="889"/>
      <c r="O47" s="889"/>
      <c r="P47" s="889"/>
      <c r="Q47" s="889"/>
      <c r="R47" s="889"/>
      <c r="S47" s="889"/>
      <c r="T47" s="889"/>
      <c r="U47" s="889"/>
      <c r="V47" s="889"/>
      <c r="W47" s="889"/>
      <c r="X47" s="982"/>
    </row>
    <row r="48" spans="1:24">
      <c r="A48" s="1500" t="s">
        <v>741</v>
      </c>
      <c r="B48" s="1501"/>
      <c r="C48" s="1501"/>
      <c r="D48" s="1501"/>
      <c r="E48" s="1502"/>
      <c r="F48" s="874"/>
      <c r="G48" s="875"/>
      <c r="H48" s="875"/>
      <c r="I48" s="875" t="s">
        <v>742</v>
      </c>
      <c r="J48" s="875"/>
      <c r="K48" s="876"/>
      <c r="L48" s="1500" t="s">
        <v>706</v>
      </c>
      <c r="M48" s="1501"/>
      <c r="N48" s="1501"/>
      <c r="O48" s="1501"/>
      <c r="P48" s="1501"/>
      <c r="Q48" s="1501"/>
      <c r="R48" s="1501"/>
      <c r="S48" s="1501"/>
      <c r="T48" s="1501"/>
      <c r="U48" s="1501"/>
      <c r="V48" s="1501"/>
      <c r="W48" s="1501"/>
      <c r="X48" s="1502"/>
    </row>
    <row r="49" spans="1:24">
      <c r="A49" s="1500" t="s">
        <v>743</v>
      </c>
      <c r="B49" s="1501"/>
      <c r="C49" s="1501"/>
      <c r="D49" s="1501"/>
      <c r="E49" s="1502"/>
      <c r="F49" s="874"/>
      <c r="G49" s="875"/>
      <c r="H49" s="875"/>
      <c r="I49" s="875" t="s">
        <v>742</v>
      </c>
      <c r="J49" s="875"/>
      <c r="K49" s="876"/>
      <c r="L49" s="1500" t="s">
        <v>706</v>
      </c>
      <c r="M49" s="1501"/>
      <c r="N49" s="1501"/>
      <c r="O49" s="1501"/>
      <c r="P49" s="1501"/>
      <c r="Q49" s="1501"/>
      <c r="R49" s="1501"/>
      <c r="S49" s="1501"/>
      <c r="T49" s="1501"/>
      <c r="U49" s="1501"/>
      <c r="V49" s="1501"/>
      <c r="W49" s="1501"/>
      <c r="X49" s="1502"/>
    </row>
    <row r="50" spans="1:24">
      <c r="A50" s="1500" t="s">
        <v>744</v>
      </c>
      <c r="B50" s="1501"/>
      <c r="C50" s="1501"/>
      <c r="D50" s="1501"/>
      <c r="E50" s="1502"/>
      <c r="F50" s="1544" t="s">
        <v>745</v>
      </c>
      <c r="G50" s="1545"/>
      <c r="H50" s="1545"/>
      <c r="I50" s="1545"/>
      <c r="J50" s="1545"/>
      <c r="K50" s="1546"/>
      <c r="L50" s="1500" t="s">
        <v>746</v>
      </c>
      <c r="M50" s="1501"/>
      <c r="N50" s="1501"/>
      <c r="O50" s="1501"/>
      <c r="P50" s="1501"/>
      <c r="Q50" s="1501"/>
      <c r="R50" s="1501"/>
      <c r="S50" s="1501"/>
      <c r="T50" s="1501"/>
      <c r="U50" s="1501"/>
      <c r="V50" s="1501"/>
      <c r="W50" s="1501"/>
      <c r="X50" s="1502"/>
    </row>
    <row r="51" spans="1:24">
      <c r="A51" s="1500" t="s">
        <v>747</v>
      </c>
      <c r="B51" s="1501"/>
      <c r="C51" s="1501"/>
      <c r="D51" s="1501"/>
      <c r="E51" s="1502"/>
      <c r="F51" s="874"/>
      <c r="G51" s="875"/>
      <c r="H51" s="875"/>
      <c r="I51" s="875" t="s">
        <v>748</v>
      </c>
      <c r="J51" s="875"/>
      <c r="K51" s="876"/>
      <c r="L51" s="1500" t="s">
        <v>701</v>
      </c>
      <c r="M51" s="1501"/>
      <c r="N51" s="1501"/>
      <c r="O51" s="1501"/>
      <c r="P51" s="1501"/>
      <c r="Q51" s="1501"/>
      <c r="R51" s="1501"/>
      <c r="S51" s="1501"/>
      <c r="T51" s="1501"/>
      <c r="U51" s="1501"/>
      <c r="V51" s="1501"/>
      <c r="W51" s="1501"/>
      <c r="X51" s="1502"/>
    </row>
    <row r="52" spans="1:24">
      <c r="A52" s="981" t="s">
        <v>749</v>
      </c>
      <c r="B52" s="889"/>
      <c r="C52" s="889"/>
      <c r="D52" s="889"/>
      <c r="E52" s="982"/>
      <c r="F52" s="1547" t="s">
        <v>750</v>
      </c>
      <c r="G52" s="1547"/>
      <c r="H52" s="1547"/>
      <c r="I52" s="1547"/>
      <c r="J52" s="1547"/>
      <c r="K52" s="1547"/>
      <c r="L52" s="981" t="s">
        <v>710</v>
      </c>
      <c r="M52" s="889"/>
      <c r="N52" s="889"/>
      <c r="O52" s="889"/>
      <c r="P52" s="889"/>
      <c r="Q52" s="889"/>
      <c r="R52" s="889"/>
      <c r="S52" s="889"/>
      <c r="T52" s="889"/>
      <c r="U52" s="889"/>
      <c r="V52" s="889"/>
      <c r="W52" s="889"/>
      <c r="X52" s="982"/>
    </row>
    <row r="60" spans="1:24">
      <c r="J60" s="166"/>
    </row>
  </sheetData>
  <sheetProtection selectLockedCells="1"/>
  <mergeCells count="72">
    <mergeCell ref="A28:F28"/>
    <mergeCell ref="F50:K50"/>
    <mergeCell ref="F52:K52"/>
    <mergeCell ref="A34:X36"/>
    <mergeCell ref="A38:E38"/>
    <mergeCell ref="F38:K38"/>
    <mergeCell ref="L38:X38"/>
    <mergeCell ref="F39:K39"/>
    <mergeCell ref="L39:X39"/>
    <mergeCell ref="A30:F30"/>
    <mergeCell ref="A31:I31"/>
    <mergeCell ref="A32:X32"/>
    <mergeCell ref="A33:W33"/>
    <mergeCell ref="A29:F29"/>
    <mergeCell ref="A43:E43"/>
    <mergeCell ref="A44:E44"/>
    <mergeCell ref="A14:F14"/>
    <mergeCell ref="A15:F15"/>
    <mergeCell ref="A16:F16"/>
    <mergeCell ref="A17:F17"/>
    <mergeCell ref="A19:F19"/>
    <mergeCell ref="A22:F22"/>
    <mergeCell ref="A24:F24"/>
    <mergeCell ref="A27:F27"/>
    <mergeCell ref="A21:F21"/>
    <mergeCell ref="A23:F23"/>
    <mergeCell ref="A25:F25"/>
    <mergeCell ref="A10:F10"/>
    <mergeCell ref="A11:F11"/>
    <mergeCell ref="A12:F12"/>
    <mergeCell ref="A13:F13"/>
    <mergeCell ref="W2:X2"/>
    <mergeCell ref="A3:F3"/>
    <mergeCell ref="A4:F4"/>
    <mergeCell ref="G4:I4"/>
    <mergeCell ref="A5:F5"/>
    <mergeCell ref="A20:F20"/>
    <mergeCell ref="A1:X1"/>
    <mergeCell ref="A2:F2"/>
    <mergeCell ref="G2:I3"/>
    <mergeCell ref="J2:J3"/>
    <mergeCell ref="K2:L2"/>
    <mergeCell ref="M2:N2"/>
    <mergeCell ref="O2:P2"/>
    <mergeCell ref="Q2:R2"/>
    <mergeCell ref="S2:T2"/>
    <mergeCell ref="U2:V2"/>
    <mergeCell ref="A6:F6"/>
    <mergeCell ref="A7:F7"/>
    <mergeCell ref="A8:F8"/>
    <mergeCell ref="A9:F9"/>
    <mergeCell ref="A18:F18"/>
    <mergeCell ref="A46:E46"/>
    <mergeCell ref="A47:E47"/>
    <mergeCell ref="A40:E40"/>
    <mergeCell ref="A41:E41"/>
    <mergeCell ref="A42:E42"/>
    <mergeCell ref="L45:X45"/>
    <mergeCell ref="L46:X46"/>
    <mergeCell ref="L48:X48"/>
    <mergeCell ref="L49:X49"/>
    <mergeCell ref="L50:X50"/>
    <mergeCell ref="L40:X40"/>
    <mergeCell ref="L41:X41"/>
    <mergeCell ref="L42:X42"/>
    <mergeCell ref="L43:X43"/>
    <mergeCell ref="L44:X44"/>
    <mergeCell ref="L51:X51"/>
    <mergeCell ref="A48:E48"/>
    <mergeCell ref="A49:E49"/>
    <mergeCell ref="A50:E50"/>
    <mergeCell ref="A51:E51"/>
  </mergeCells>
  <printOptions horizontalCentered="1"/>
  <pageMargins left="0.25" right="0.25" top="0.75" bottom="0.75" header="0.3" footer="0.3"/>
  <pageSetup paperSize="9" scale="98" orientation="portrait" r:id="rId1"/>
  <headerFooter alignWithMargins="0"/>
  <ignoredErrors>
    <ignoredError sqref="K31:O31 P31:T31"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56"/>
  <sheetViews>
    <sheetView showZeros="0" topLeftCell="A26" workbookViewId="0">
      <selection activeCell="A55" sqref="A55:H56"/>
    </sheetView>
  </sheetViews>
  <sheetFormatPr defaultColWidth="11.5" defaultRowHeight="12.75"/>
  <cols>
    <col min="1" max="2" width="4.83203125" style="167" customWidth="1"/>
    <col min="3" max="3" width="7.83203125" style="167" customWidth="1"/>
    <col min="4" max="4" width="4.83203125" style="167" customWidth="1"/>
    <col min="5" max="5" width="3.83203125" style="164" customWidth="1"/>
    <col min="6" max="6" width="2.83203125" style="165" customWidth="1"/>
    <col min="7" max="7" width="4.83203125" style="166" customWidth="1"/>
    <col min="8" max="8" width="35.83203125" style="167" customWidth="1"/>
    <col min="9" max="17" width="6.83203125" style="181" customWidth="1"/>
    <col min="18" max="18" width="1" style="167" customWidth="1"/>
    <col min="19" max="24" width="6.83203125" style="181" customWidth="1"/>
    <col min="25" max="256" width="11.5" style="167"/>
    <col min="257" max="258" width="4.83203125" style="167" customWidth="1"/>
    <col min="259" max="259" width="7.83203125" style="167" customWidth="1"/>
    <col min="260" max="260" width="4.83203125" style="167" customWidth="1"/>
    <col min="261" max="261" width="3.83203125" style="167" customWidth="1"/>
    <col min="262" max="262" width="2.83203125" style="167" customWidth="1"/>
    <col min="263" max="263" width="4.83203125" style="167" customWidth="1"/>
    <col min="264" max="264" width="35.83203125" style="167" customWidth="1"/>
    <col min="265" max="273" width="6.83203125" style="167" customWidth="1"/>
    <col min="274" max="274" width="1" style="167" customWidth="1"/>
    <col min="275" max="280" width="6.83203125" style="167" customWidth="1"/>
    <col min="281" max="512" width="11.5" style="167"/>
    <col min="513" max="514" width="4.83203125" style="167" customWidth="1"/>
    <col min="515" max="515" width="7.83203125" style="167" customWidth="1"/>
    <col min="516" max="516" width="4.83203125" style="167" customWidth="1"/>
    <col min="517" max="517" width="3.83203125" style="167" customWidth="1"/>
    <col min="518" max="518" width="2.83203125" style="167" customWidth="1"/>
    <col min="519" max="519" width="4.83203125" style="167" customWidth="1"/>
    <col min="520" max="520" width="35.83203125" style="167" customWidth="1"/>
    <col min="521" max="529" width="6.83203125" style="167" customWidth="1"/>
    <col min="530" max="530" width="1" style="167" customWidth="1"/>
    <col min="531" max="536" width="6.83203125" style="167" customWidth="1"/>
    <col min="537" max="768" width="11.5" style="167"/>
    <col min="769" max="770" width="4.83203125" style="167" customWidth="1"/>
    <col min="771" max="771" width="7.83203125" style="167" customWidth="1"/>
    <col min="772" max="772" width="4.83203125" style="167" customWidth="1"/>
    <col min="773" max="773" width="3.83203125" style="167" customWidth="1"/>
    <col min="774" max="774" width="2.83203125" style="167" customWidth="1"/>
    <col min="775" max="775" width="4.83203125" style="167" customWidth="1"/>
    <col min="776" max="776" width="35.83203125" style="167" customWidth="1"/>
    <col min="777" max="785" width="6.83203125" style="167" customWidth="1"/>
    <col min="786" max="786" width="1" style="167" customWidth="1"/>
    <col min="787" max="792" width="6.83203125" style="167" customWidth="1"/>
    <col min="793" max="1024" width="11.5" style="167"/>
    <col min="1025" max="1026" width="4.83203125" style="167" customWidth="1"/>
    <col min="1027" max="1027" width="7.83203125" style="167" customWidth="1"/>
    <col min="1028" max="1028" width="4.83203125" style="167" customWidth="1"/>
    <col min="1029" max="1029" width="3.83203125" style="167" customWidth="1"/>
    <col min="1030" max="1030" width="2.83203125" style="167" customWidth="1"/>
    <col min="1031" max="1031" width="4.83203125" style="167" customWidth="1"/>
    <col min="1032" max="1032" width="35.83203125" style="167" customWidth="1"/>
    <col min="1033" max="1041" width="6.83203125" style="167" customWidth="1"/>
    <col min="1042" max="1042" width="1" style="167" customWidth="1"/>
    <col min="1043" max="1048" width="6.83203125" style="167" customWidth="1"/>
    <col min="1049" max="1280" width="11.5" style="167"/>
    <col min="1281" max="1282" width="4.83203125" style="167" customWidth="1"/>
    <col min="1283" max="1283" width="7.83203125" style="167" customWidth="1"/>
    <col min="1284" max="1284" width="4.83203125" style="167" customWidth="1"/>
    <col min="1285" max="1285" width="3.83203125" style="167" customWidth="1"/>
    <col min="1286" max="1286" width="2.83203125" style="167" customWidth="1"/>
    <col min="1287" max="1287" width="4.83203125" style="167" customWidth="1"/>
    <col min="1288" max="1288" width="35.83203125" style="167" customWidth="1"/>
    <col min="1289" max="1297" width="6.83203125" style="167" customWidth="1"/>
    <col min="1298" max="1298" width="1" style="167" customWidth="1"/>
    <col min="1299" max="1304" width="6.83203125" style="167" customWidth="1"/>
    <col min="1305" max="1536" width="11.5" style="167"/>
    <col min="1537" max="1538" width="4.83203125" style="167" customWidth="1"/>
    <col min="1539" max="1539" width="7.83203125" style="167" customWidth="1"/>
    <col min="1540" max="1540" width="4.83203125" style="167" customWidth="1"/>
    <col min="1541" max="1541" width="3.83203125" style="167" customWidth="1"/>
    <col min="1542" max="1542" width="2.83203125" style="167" customWidth="1"/>
    <col min="1543" max="1543" width="4.83203125" style="167" customWidth="1"/>
    <col min="1544" max="1544" width="35.83203125" style="167" customWidth="1"/>
    <col min="1545" max="1553" width="6.83203125" style="167" customWidth="1"/>
    <col min="1554" max="1554" width="1" style="167" customWidth="1"/>
    <col min="1555" max="1560" width="6.83203125" style="167" customWidth="1"/>
    <col min="1561" max="1792" width="11.5" style="167"/>
    <col min="1793" max="1794" width="4.83203125" style="167" customWidth="1"/>
    <col min="1795" max="1795" width="7.83203125" style="167" customWidth="1"/>
    <col min="1796" max="1796" width="4.83203125" style="167" customWidth="1"/>
    <col min="1797" max="1797" width="3.83203125" style="167" customWidth="1"/>
    <col min="1798" max="1798" width="2.83203125" style="167" customWidth="1"/>
    <col min="1799" max="1799" width="4.83203125" style="167" customWidth="1"/>
    <col min="1800" max="1800" width="35.83203125" style="167" customWidth="1"/>
    <col min="1801" max="1809" width="6.83203125" style="167" customWidth="1"/>
    <col min="1810" max="1810" width="1" style="167" customWidth="1"/>
    <col min="1811" max="1816" width="6.83203125" style="167" customWidth="1"/>
    <col min="1817" max="2048" width="11.5" style="167"/>
    <col min="2049" max="2050" width="4.83203125" style="167" customWidth="1"/>
    <col min="2051" max="2051" width="7.83203125" style="167" customWidth="1"/>
    <col min="2052" max="2052" width="4.83203125" style="167" customWidth="1"/>
    <col min="2053" max="2053" width="3.83203125" style="167" customWidth="1"/>
    <col min="2054" max="2054" width="2.83203125" style="167" customWidth="1"/>
    <col min="2055" max="2055" width="4.83203125" style="167" customWidth="1"/>
    <col min="2056" max="2056" width="35.83203125" style="167" customWidth="1"/>
    <col min="2057" max="2065" width="6.83203125" style="167" customWidth="1"/>
    <col min="2066" max="2066" width="1" style="167" customWidth="1"/>
    <col min="2067" max="2072" width="6.83203125" style="167" customWidth="1"/>
    <col min="2073" max="2304" width="11.5" style="167"/>
    <col min="2305" max="2306" width="4.83203125" style="167" customWidth="1"/>
    <col min="2307" max="2307" width="7.83203125" style="167" customWidth="1"/>
    <col min="2308" max="2308" width="4.83203125" style="167" customWidth="1"/>
    <col min="2309" max="2309" width="3.83203125" style="167" customWidth="1"/>
    <col min="2310" max="2310" width="2.83203125" style="167" customWidth="1"/>
    <col min="2311" max="2311" width="4.83203125" style="167" customWidth="1"/>
    <col min="2312" max="2312" width="35.83203125" style="167" customWidth="1"/>
    <col min="2313" max="2321" width="6.83203125" style="167" customWidth="1"/>
    <col min="2322" max="2322" width="1" style="167" customWidth="1"/>
    <col min="2323" max="2328" width="6.83203125" style="167" customWidth="1"/>
    <col min="2329" max="2560" width="11.5" style="167"/>
    <col min="2561" max="2562" width="4.83203125" style="167" customWidth="1"/>
    <col min="2563" max="2563" width="7.83203125" style="167" customWidth="1"/>
    <col min="2564" max="2564" width="4.83203125" style="167" customWidth="1"/>
    <col min="2565" max="2565" width="3.83203125" style="167" customWidth="1"/>
    <col min="2566" max="2566" width="2.83203125" style="167" customWidth="1"/>
    <col min="2567" max="2567" width="4.83203125" style="167" customWidth="1"/>
    <col min="2568" max="2568" width="35.83203125" style="167" customWidth="1"/>
    <col min="2569" max="2577" width="6.83203125" style="167" customWidth="1"/>
    <col min="2578" max="2578" width="1" style="167" customWidth="1"/>
    <col min="2579" max="2584" width="6.83203125" style="167" customWidth="1"/>
    <col min="2585" max="2816" width="11.5" style="167"/>
    <col min="2817" max="2818" width="4.83203125" style="167" customWidth="1"/>
    <col min="2819" max="2819" width="7.83203125" style="167" customWidth="1"/>
    <col min="2820" max="2820" width="4.83203125" style="167" customWidth="1"/>
    <col min="2821" max="2821" width="3.83203125" style="167" customWidth="1"/>
    <col min="2822" max="2822" width="2.83203125" style="167" customWidth="1"/>
    <col min="2823" max="2823" width="4.83203125" style="167" customWidth="1"/>
    <col min="2824" max="2824" width="35.83203125" style="167" customWidth="1"/>
    <col min="2825" max="2833" width="6.83203125" style="167" customWidth="1"/>
    <col min="2834" max="2834" width="1" style="167" customWidth="1"/>
    <col min="2835" max="2840" width="6.83203125" style="167" customWidth="1"/>
    <col min="2841" max="3072" width="11.5" style="167"/>
    <col min="3073" max="3074" width="4.83203125" style="167" customWidth="1"/>
    <col min="3075" max="3075" width="7.83203125" style="167" customWidth="1"/>
    <col min="3076" max="3076" width="4.83203125" style="167" customWidth="1"/>
    <col min="3077" max="3077" width="3.83203125" style="167" customWidth="1"/>
    <col min="3078" max="3078" width="2.83203125" style="167" customWidth="1"/>
    <col min="3079" max="3079" width="4.83203125" style="167" customWidth="1"/>
    <col min="3080" max="3080" width="35.83203125" style="167" customWidth="1"/>
    <col min="3081" max="3089" width="6.83203125" style="167" customWidth="1"/>
    <col min="3090" max="3090" width="1" style="167" customWidth="1"/>
    <col min="3091" max="3096" width="6.83203125" style="167" customWidth="1"/>
    <col min="3097" max="3328" width="11.5" style="167"/>
    <col min="3329" max="3330" width="4.83203125" style="167" customWidth="1"/>
    <col min="3331" max="3331" width="7.83203125" style="167" customWidth="1"/>
    <col min="3332" max="3332" width="4.83203125" style="167" customWidth="1"/>
    <col min="3333" max="3333" width="3.83203125" style="167" customWidth="1"/>
    <col min="3334" max="3334" width="2.83203125" style="167" customWidth="1"/>
    <col min="3335" max="3335" width="4.83203125" style="167" customWidth="1"/>
    <col min="3336" max="3336" width="35.83203125" style="167" customWidth="1"/>
    <col min="3337" max="3345" width="6.83203125" style="167" customWidth="1"/>
    <col min="3346" max="3346" width="1" style="167" customWidth="1"/>
    <col min="3347" max="3352" width="6.83203125" style="167" customWidth="1"/>
    <col min="3353" max="3584" width="11.5" style="167"/>
    <col min="3585" max="3586" width="4.83203125" style="167" customWidth="1"/>
    <col min="3587" max="3587" width="7.83203125" style="167" customWidth="1"/>
    <col min="3588" max="3588" width="4.83203125" style="167" customWidth="1"/>
    <col min="3589" max="3589" width="3.83203125" style="167" customWidth="1"/>
    <col min="3590" max="3590" width="2.83203125" style="167" customWidth="1"/>
    <col min="3591" max="3591" width="4.83203125" style="167" customWidth="1"/>
    <col min="3592" max="3592" width="35.83203125" style="167" customWidth="1"/>
    <col min="3593" max="3601" width="6.83203125" style="167" customWidth="1"/>
    <col min="3602" max="3602" width="1" style="167" customWidth="1"/>
    <col min="3603" max="3608" width="6.83203125" style="167" customWidth="1"/>
    <col min="3609" max="3840" width="11.5" style="167"/>
    <col min="3841" max="3842" width="4.83203125" style="167" customWidth="1"/>
    <col min="3843" max="3843" width="7.83203125" style="167" customWidth="1"/>
    <col min="3844" max="3844" width="4.83203125" style="167" customWidth="1"/>
    <col min="3845" max="3845" width="3.83203125" style="167" customWidth="1"/>
    <col min="3846" max="3846" width="2.83203125" style="167" customWidth="1"/>
    <col min="3847" max="3847" width="4.83203125" style="167" customWidth="1"/>
    <col min="3848" max="3848" width="35.83203125" style="167" customWidth="1"/>
    <col min="3849" max="3857" width="6.83203125" style="167" customWidth="1"/>
    <col min="3858" max="3858" width="1" style="167" customWidth="1"/>
    <col min="3859" max="3864" width="6.83203125" style="167" customWidth="1"/>
    <col min="3865" max="4096" width="11.5" style="167"/>
    <col min="4097" max="4098" width="4.83203125" style="167" customWidth="1"/>
    <col min="4099" max="4099" width="7.83203125" style="167" customWidth="1"/>
    <col min="4100" max="4100" width="4.83203125" style="167" customWidth="1"/>
    <col min="4101" max="4101" width="3.83203125" style="167" customWidth="1"/>
    <col min="4102" max="4102" width="2.83203125" style="167" customWidth="1"/>
    <col min="4103" max="4103" width="4.83203125" style="167" customWidth="1"/>
    <col min="4104" max="4104" width="35.83203125" style="167" customWidth="1"/>
    <col min="4105" max="4113" width="6.83203125" style="167" customWidth="1"/>
    <col min="4114" max="4114" width="1" style="167" customWidth="1"/>
    <col min="4115" max="4120" width="6.83203125" style="167" customWidth="1"/>
    <col min="4121" max="4352" width="11.5" style="167"/>
    <col min="4353" max="4354" width="4.83203125" style="167" customWidth="1"/>
    <col min="4355" max="4355" width="7.83203125" style="167" customWidth="1"/>
    <col min="4356" max="4356" width="4.83203125" style="167" customWidth="1"/>
    <col min="4357" max="4357" width="3.83203125" style="167" customWidth="1"/>
    <col min="4358" max="4358" width="2.83203125" style="167" customWidth="1"/>
    <col min="4359" max="4359" width="4.83203125" style="167" customWidth="1"/>
    <col min="4360" max="4360" width="35.83203125" style="167" customWidth="1"/>
    <col min="4361" max="4369" width="6.83203125" style="167" customWidth="1"/>
    <col min="4370" max="4370" width="1" style="167" customWidth="1"/>
    <col min="4371" max="4376" width="6.83203125" style="167" customWidth="1"/>
    <col min="4377" max="4608" width="11.5" style="167"/>
    <col min="4609" max="4610" width="4.83203125" style="167" customWidth="1"/>
    <col min="4611" max="4611" width="7.83203125" style="167" customWidth="1"/>
    <col min="4612" max="4612" width="4.83203125" style="167" customWidth="1"/>
    <col min="4613" max="4613" width="3.83203125" style="167" customWidth="1"/>
    <col min="4614" max="4614" width="2.83203125" style="167" customWidth="1"/>
    <col min="4615" max="4615" width="4.83203125" style="167" customWidth="1"/>
    <col min="4616" max="4616" width="35.83203125" style="167" customWidth="1"/>
    <col min="4617" max="4625" width="6.83203125" style="167" customWidth="1"/>
    <col min="4626" max="4626" width="1" style="167" customWidth="1"/>
    <col min="4627" max="4632" width="6.83203125" style="167" customWidth="1"/>
    <col min="4633" max="4864" width="11.5" style="167"/>
    <col min="4865" max="4866" width="4.83203125" style="167" customWidth="1"/>
    <col min="4867" max="4867" width="7.83203125" style="167" customWidth="1"/>
    <col min="4868" max="4868" width="4.83203125" style="167" customWidth="1"/>
    <col min="4869" max="4869" width="3.83203125" style="167" customWidth="1"/>
    <col min="4870" max="4870" width="2.83203125" style="167" customWidth="1"/>
    <col min="4871" max="4871" width="4.83203125" style="167" customWidth="1"/>
    <col min="4872" max="4872" width="35.83203125" style="167" customWidth="1"/>
    <col min="4873" max="4881" width="6.83203125" style="167" customWidth="1"/>
    <col min="4882" max="4882" width="1" style="167" customWidth="1"/>
    <col min="4883" max="4888" width="6.83203125" style="167" customWidth="1"/>
    <col min="4889" max="5120" width="11.5" style="167"/>
    <col min="5121" max="5122" width="4.83203125" style="167" customWidth="1"/>
    <col min="5123" max="5123" width="7.83203125" style="167" customWidth="1"/>
    <col min="5124" max="5124" width="4.83203125" style="167" customWidth="1"/>
    <col min="5125" max="5125" width="3.83203125" style="167" customWidth="1"/>
    <col min="5126" max="5126" width="2.83203125" style="167" customWidth="1"/>
    <col min="5127" max="5127" width="4.83203125" style="167" customWidth="1"/>
    <col min="5128" max="5128" width="35.83203125" style="167" customWidth="1"/>
    <col min="5129" max="5137" width="6.83203125" style="167" customWidth="1"/>
    <col min="5138" max="5138" width="1" style="167" customWidth="1"/>
    <col min="5139" max="5144" width="6.83203125" style="167" customWidth="1"/>
    <col min="5145" max="5376" width="11.5" style="167"/>
    <col min="5377" max="5378" width="4.83203125" style="167" customWidth="1"/>
    <col min="5379" max="5379" width="7.83203125" style="167" customWidth="1"/>
    <col min="5380" max="5380" width="4.83203125" style="167" customWidth="1"/>
    <col min="5381" max="5381" width="3.83203125" style="167" customWidth="1"/>
    <col min="5382" max="5382" width="2.83203125" style="167" customWidth="1"/>
    <col min="5383" max="5383" width="4.83203125" style="167" customWidth="1"/>
    <col min="5384" max="5384" width="35.83203125" style="167" customWidth="1"/>
    <col min="5385" max="5393" width="6.83203125" style="167" customWidth="1"/>
    <col min="5394" max="5394" width="1" style="167" customWidth="1"/>
    <col min="5395" max="5400" width="6.83203125" style="167" customWidth="1"/>
    <col min="5401" max="5632" width="11.5" style="167"/>
    <col min="5633" max="5634" width="4.83203125" style="167" customWidth="1"/>
    <col min="5635" max="5635" width="7.83203125" style="167" customWidth="1"/>
    <col min="5636" max="5636" width="4.83203125" style="167" customWidth="1"/>
    <col min="5637" max="5637" width="3.83203125" style="167" customWidth="1"/>
    <col min="5638" max="5638" width="2.83203125" style="167" customWidth="1"/>
    <col min="5639" max="5639" width="4.83203125" style="167" customWidth="1"/>
    <col min="5640" max="5640" width="35.83203125" style="167" customWidth="1"/>
    <col min="5641" max="5649" width="6.83203125" style="167" customWidth="1"/>
    <col min="5650" max="5650" width="1" style="167" customWidth="1"/>
    <col min="5651" max="5656" width="6.83203125" style="167" customWidth="1"/>
    <col min="5657" max="5888" width="11.5" style="167"/>
    <col min="5889" max="5890" width="4.83203125" style="167" customWidth="1"/>
    <col min="5891" max="5891" width="7.83203125" style="167" customWidth="1"/>
    <col min="5892" max="5892" width="4.83203125" style="167" customWidth="1"/>
    <col min="5893" max="5893" width="3.83203125" style="167" customWidth="1"/>
    <col min="5894" max="5894" width="2.83203125" style="167" customWidth="1"/>
    <col min="5895" max="5895" width="4.83203125" style="167" customWidth="1"/>
    <col min="5896" max="5896" width="35.83203125" style="167" customWidth="1"/>
    <col min="5897" max="5905" width="6.83203125" style="167" customWidth="1"/>
    <col min="5906" max="5906" width="1" style="167" customWidth="1"/>
    <col min="5907" max="5912" width="6.83203125" style="167" customWidth="1"/>
    <col min="5913" max="6144" width="11.5" style="167"/>
    <col min="6145" max="6146" width="4.83203125" style="167" customWidth="1"/>
    <col min="6147" max="6147" width="7.83203125" style="167" customWidth="1"/>
    <col min="6148" max="6148" width="4.83203125" style="167" customWidth="1"/>
    <col min="6149" max="6149" width="3.83203125" style="167" customWidth="1"/>
    <col min="6150" max="6150" width="2.83203125" style="167" customWidth="1"/>
    <col min="6151" max="6151" width="4.83203125" style="167" customWidth="1"/>
    <col min="6152" max="6152" width="35.83203125" style="167" customWidth="1"/>
    <col min="6153" max="6161" width="6.83203125" style="167" customWidth="1"/>
    <col min="6162" max="6162" width="1" style="167" customWidth="1"/>
    <col min="6163" max="6168" width="6.83203125" style="167" customWidth="1"/>
    <col min="6169" max="6400" width="11.5" style="167"/>
    <col min="6401" max="6402" width="4.83203125" style="167" customWidth="1"/>
    <col min="6403" max="6403" width="7.83203125" style="167" customWidth="1"/>
    <col min="6404" max="6404" width="4.83203125" style="167" customWidth="1"/>
    <col min="6405" max="6405" width="3.83203125" style="167" customWidth="1"/>
    <col min="6406" max="6406" width="2.83203125" style="167" customWidth="1"/>
    <col min="6407" max="6407" width="4.83203125" style="167" customWidth="1"/>
    <col min="6408" max="6408" width="35.83203125" style="167" customWidth="1"/>
    <col min="6409" max="6417" width="6.83203125" style="167" customWidth="1"/>
    <col min="6418" max="6418" width="1" style="167" customWidth="1"/>
    <col min="6419" max="6424" width="6.83203125" style="167" customWidth="1"/>
    <col min="6425" max="6656" width="11.5" style="167"/>
    <col min="6657" max="6658" width="4.83203125" style="167" customWidth="1"/>
    <col min="6659" max="6659" width="7.83203125" style="167" customWidth="1"/>
    <col min="6660" max="6660" width="4.83203125" style="167" customWidth="1"/>
    <col min="6661" max="6661" width="3.83203125" style="167" customWidth="1"/>
    <col min="6662" max="6662" width="2.83203125" style="167" customWidth="1"/>
    <col min="6663" max="6663" width="4.83203125" style="167" customWidth="1"/>
    <col min="6664" max="6664" width="35.83203125" style="167" customWidth="1"/>
    <col min="6665" max="6673" width="6.83203125" style="167" customWidth="1"/>
    <col min="6674" max="6674" width="1" style="167" customWidth="1"/>
    <col min="6675" max="6680" width="6.83203125" style="167" customWidth="1"/>
    <col min="6681" max="6912" width="11.5" style="167"/>
    <col min="6913" max="6914" width="4.83203125" style="167" customWidth="1"/>
    <col min="6915" max="6915" width="7.83203125" style="167" customWidth="1"/>
    <col min="6916" max="6916" width="4.83203125" style="167" customWidth="1"/>
    <col min="6917" max="6917" width="3.83203125" style="167" customWidth="1"/>
    <col min="6918" max="6918" width="2.83203125" style="167" customWidth="1"/>
    <col min="6919" max="6919" width="4.83203125" style="167" customWidth="1"/>
    <col min="6920" max="6920" width="35.83203125" style="167" customWidth="1"/>
    <col min="6921" max="6929" width="6.83203125" style="167" customWidth="1"/>
    <col min="6930" max="6930" width="1" style="167" customWidth="1"/>
    <col min="6931" max="6936" width="6.83203125" style="167" customWidth="1"/>
    <col min="6937" max="7168" width="11.5" style="167"/>
    <col min="7169" max="7170" width="4.83203125" style="167" customWidth="1"/>
    <col min="7171" max="7171" width="7.83203125" style="167" customWidth="1"/>
    <col min="7172" max="7172" width="4.83203125" style="167" customWidth="1"/>
    <col min="7173" max="7173" width="3.83203125" style="167" customWidth="1"/>
    <col min="7174" max="7174" width="2.83203125" style="167" customWidth="1"/>
    <col min="7175" max="7175" width="4.83203125" style="167" customWidth="1"/>
    <col min="7176" max="7176" width="35.83203125" style="167" customWidth="1"/>
    <col min="7177" max="7185" width="6.83203125" style="167" customWidth="1"/>
    <col min="7186" max="7186" width="1" style="167" customWidth="1"/>
    <col min="7187" max="7192" width="6.83203125" style="167" customWidth="1"/>
    <col min="7193" max="7424" width="11.5" style="167"/>
    <col min="7425" max="7426" width="4.83203125" style="167" customWidth="1"/>
    <col min="7427" max="7427" width="7.83203125" style="167" customWidth="1"/>
    <col min="7428" max="7428" width="4.83203125" style="167" customWidth="1"/>
    <col min="7429" max="7429" width="3.83203125" style="167" customWidth="1"/>
    <col min="7430" max="7430" width="2.83203125" style="167" customWidth="1"/>
    <col min="7431" max="7431" width="4.83203125" style="167" customWidth="1"/>
    <col min="7432" max="7432" width="35.83203125" style="167" customWidth="1"/>
    <col min="7433" max="7441" width="6.83203125" style="167" customWidth="1"/>
    <col min="7442" max="7442" width="1" style="167" customWidth="1"/>
    <col min="7443" max="7448" width="6.83203125" style="167" customWidth="1"/>
    <col min="7449" max="7680" width="11.5" style="167"/>
    <col min="7681" max="7682" width="4.83203125" style="167" customWidth="1"/>
    <col min="7683" max="7683" width="7.83203125" style="167" customWidth="1"/>
    <col min="7684" max="7684" width="4.83203125" style="167" customWidth="1"/>
    <col min="7685" max="7685" width="3.83203125" style="167" customWidth="1"/>
    <col min="7686" max="7686" width="2.83203125" style="167" customWidth="1"/>
    <col min="7687" max="7687" width="4.83203125" style="167" customWidth="1"/>
    <col min="7688" max="7688" width="35.83203125" style="167" customWidth="1"/>
    <col min="7689" max="7697" width="6.83203125" style="167" customWidth="1"/>
    <col min="7698" max="7698" width="1" style="167" customWidth="1"/>
    <col min="7699" max="7704" width="6.83203125" style="167" customWidth="1"/>
    <col min="7705" max="7936" width="11.5" style="167"/>
    <col min="7937" max="7938" width="4.83203125" style="167" customWidth="1"/>
    <col min="7939" max="7939" width="7.83203125" style="167" customWidth="1"/>
    <col min="7940" max="7940" width="4.83203125" style="167" customWidth="1"/>
    <col min="7941" max="7941" width="3.83203125" style="167" customWidth="1"/>
    <col min="7942" max="7942" width="2.83203125" style="167" customWidth="1"/>
    <col min="7943" max="7943" width="4.83203125" style="167" customWidth="1"/>
    <col min="7944" max="7944" width="35.83203125" style="167" customWidth="1"/>
    <col min="7945" max="7953" width="6.83203125" style="167" customWidth="1"/>
    <col min="7954" max="7954" width="1" style="167" customWidth="1"/>
    <col min="7955" max="7960" width="6.83203125" style="167" customWidth="1"/>
    <col min="7961" max="8192" width="11.5" style="167"/>
    <col min="8193" max="8194" width="4.83203125" style="167" customWidth="1"/>
    <col min="8195" max="8195" width="7.83203125" style="167" customWidth="1"/>
    <col min="8196" max="8196" width="4.83203125" style="167" customWidth="1"/>
    <col min="8197" max="8197" width="3.83203125" style="167" customWidth="1"/>
    <col min="8198" max="8198" width="2.83203125" style="167" customWidth="1"/>
    <col min="8199" max="8199" width="4.83203125" style="167" customWidth="1"/>
    <col min="8200" max="8200" width="35.83203125" style="167" customWidth="1"/>
    <col min="8201" max="8209" width="6.83203125" style="167" customWidth="1"/>
    <col min="8210" max="8210" width="1" style="167" customWidth="1"/>
    <col min="8211" max="8216" width="6.83203125" style="167" customWidth="1"/>
    <col min="8217" max="8448" width="11.5" style="167"/>
    <col min="8449" max="8450" width="4.83203125" style="167" customWidth="1"/>
    <col min="8451" max="8451" width="7.83203125" style="167" customWidth="1"/>
    <col min="8452" max="8452" width="4.83203125" style="167" customWidth="1"/>
    <col min="8453" max="8453" width="3.83203125" style="167" customWidth="1"/>
    <col min="8454" max="8454" width="2.83203125" style="167" customWidth="1"/>
    <col min="8455" max="8455" width="4.83203125" style="167" customWidth="1"/>
    <col min="8456" max="8456" width="35.83203125" style="167" customWidth="1"/>
    <col min="8457" max="8465" width="6.83203125" style="167" customWidth="1"/>
    <col min="8466" max="8466" width="1" style="167" customWidth="1"/>
    <col min="8467" max="8472" width="6.83203125" style="167" customWidth="1"/>
    <col min="8473" max="8704" width="11.5" style="167"/>
    <col min="8705" max="8706" width="4.83203125" style="167" customWidth="1"/>
    <col min="8707" max="8707" width="7.83203125" style="167" customWidth="1"/>
    <col min="8708" max="8708" width="4.83203125" style="167" customWidth="1"/>
    <col min="8709" max="8709" width="3.83203125" style="167" customWidth="1"/>
    <col min="8710" max="8710" width="2.83203125" style="167" customWidth="1"/>
    <col min="8711" max="8711" width="4.83203125" style="167" customWidth="1"/>
    <col min="8712" max="8712" width="35.83203125" style="167" customWidth="1"/>
    <col min="8713" max="8721" width="6.83203125" style="167" customWidth="1"/>
    <col min="8722" max="8722" width="1" style="167" customWidth="1"/>
    <col min="8723" max="8728" width="6.83203125" style="167" customWidth="1"/>
    <col min="8729" max="8960" width="11.5" style="167"/>
    <col min="8961" max="8962" width="4.83203125" style="167" customWidth="1"/>
    <col min="8963" max="8963" width="7.83203125" style="167" customWidth="1"/>
    <col min="8964" max="8964" width="4.83203125" style="167" customWidth="1"/>
    <col min="8965" max="8965" width="3.83203125" style="167" customWidth="1"/>
    <col min="8966" max="8966" width="2.83203125" style="167" customWidth="1"/>
    <col min="8967" max="8967" width="4.83203125" style="167" customWidth="1"/>
    <col min="8968" max="8968" width="35.83203125" style="167" customWidth="1"/>
    <col min="8969" max="8977" width="6.83203125" style="167" customWidth="1"/>
    <col min="8978" max="8978" width="1" style="167" customWidth="1"/>
    <col min="8979" max="8984" width="6.83203125" style="167" customWidth="1"/>
    <col min="8985" max="9216" width="11.5" style="167"/>
    <col min="9217" max="9218" width="4.83203125" style="167" customWidth="1"/>
    <col min="9219" max="9219" width="7.83203125" style="167" customWidth="1"/>
    <col min="9220" max="9220" width="4.83203125" style="167" customWidth="1"/>
    <col min="9221" max="9221" width="3.83203125" style="167" customWidth="1"/>
    <col min="9222" max="9222" width="2.83203125" style="167" customWidth="1"/>
    <col min="9223" max="9223" width="4.83203125" style="167" customWidth="1"/>
    <col min="9224" max="9224" width="35.83203125" style="167" customWidth="1"/>
    <col min="9225" max="9233" width="6.83203125" style="167" customWidth="1"/>
    <col min="9234" max="9234" width="1" style="167" customWidth="1"/>
    <col min="9235" max="9240" width="6.83203125" style="167" customWidth="1"/>
    <col min="9241" max="9472" width="11.5" style="167"/>
    <col min="9473" max="9474" width="4.83203125" style="167" customWidth="1"/>
    <col min="9475" max="9475" width="7.83203125" style="167" customWidth="1"/>
    <col min="9476" max="9476" width="4.83203125" style="167" customWidth="1"/>
    <col min="9477" max="9477" width="3.83203125" style="167" customWidth="1"/>
    <col min="9478" max="9478" width="2.83203125" style="167" customWidth="1"/>
    <col min="9479" max="9479" width="4.83203125" style="167" customWidth="1"/>
    <col min="9480" max="9480" width="35.83203125" style="167" customWidth="1"/>
    <col min="9481" max="9489" width="6.83203125" style="167" customWidth="1"/>
    <col min="9490" max="9490" width="1" style="167" customWidth="1"/>
    <col min="9491" max="9496" width="6.83203125" style="167" customWidth="1"/>
    <col min="9497" max="9728" width="11.5" style="167"/>
    <col min="9729" max="9730" width="4.83203125" style="167" customWidth="1"/>
    <col min="9731" max="9731" width="7.83203125" style="167" customWidth="1"/>
    <col min="9732" max="9732" width="4.83203125" style="167" customWidth="1"/>
    <col min="9733" max="9733" width="3.83203125" style="167" customWidth="1"/>
    <col min="9734" max="9734" width="2.83203125" style="167" customWidth="1"/>
    <col min="9735" max="9735" width="4.83203125" style="167" customWidth="1"/>
    <col min="9736" max="9736" width="35.83203125" style="167" customWidth="1"/>
    <col min="9737" max="9745" width="6.83203125" style="167" customWidth="1"/>
    <col min="9746" max="9746" width="1" style="167" customWidth="1"/>
    <col min="9747" max="9752" width="6.83203125" style="167" customWidth="1"/>
    <col min="9753" max="9984" width="11.5" style="167"/>
    <col min="9985" max="9986" width="4.83203125" style="167" customWidth="1"/>
    <col min="9987" max="9987" width="7.83203125" style="167" customWidth="1"/>
    <col min="9988" max="9988" width="4.83203125" style="167" customWidth="1"/>
    <col min="9989" max="9989" width="3.83203125" style="167" customWidth="1"/>
    <col min="9990" max="9990" width="2.83203125" style="167" customWidth="1"/>
    <col min="9991" max="9991" width="4.83203125" style="167" customWidth="1"/>
    <col min="9992" max="9992" width="35.83203125" style="167" customWidth="1"/>
    <col min="9993" max="10001" width="6.83203125" style="167" customWidth="1"/>
    <col min="10002" max="10002" width="1" style="167" customWidth="1"/>
    <col min="10003" max="10008" width="6.83203125" style="167" customWidth="1"/>
    <col min="10009" max="10240" width="11.5" style="167"/>
    <col min="10241" max="10242" width="4.83203125" style="167" customWidth="1"/>
    <col min="10243" max="10243" width="7.83203125" style="167" customWidth="1"/>
    <col min="10244" max="10244" width="4.83203125" style="167" customWidth="1"/>
    <col min="10245" max="10245" width="3.83203125" style="167" customWidth="1"/>
    <col min="10246" max="10246" width="2.83203125" style="167" customWidth="1"/>
    <col min="10247" max="10247" width="4.83203125" style="167" customWidth="1"/>
    <col min="10248" max="10248" width="35.83203125" style="167" customWidth="1"/>
    <col min="10249" max="10257" width="6.83203125" style="167" customWidth="1"/>
    <col min="10258" max="10258" width="1" style="167" customWidth="1"/>
    <col min="10259" max="10264" width="6.83203125" style="167" customWidth="1"/>
    <col min="10265" max="10496" width="11.5" style="167"/>
    <col min="10497" max="10498" width="4.83203125" style="167" customWidth="1"/>
    <col min="10499" max="10499" width="7.83203125" style="167" customWidth="1"/>
    <col min="10500" max="10500" width="4.83203125" style="167" customWidth="1"/>
    <col min="10501" max="10501" width="3.83203125" style="167" customWidth="1"/>
    <col min="10502" max="10502" width="2.83203125" style="167" customWidth="1"/>
    <col min="10503" max="10503" width="4.83203125" style="167" customWidth="1"/>
    <col min="10504" max="10504" width="35.83203125" style="167" customWidth="1"/>
    <col min="10505" max="10513" width="6.83203125" style="167" customWidth="1"/>
    <col min="10514" max="10514" width="1" style="167" customWidth="1"/>
    <col min="10515" max="10520" width="6.83203125" style="167" customWidth="1"/>
    <col min="10521" max="10752" width="11.5" style="167"/>
    <col min="10753" max="10754" width="4.83203125" style="167" customWidth="1"/>
    <col min="10755" max="10755" width="7.83203125" style="167" customWidth="1"/>
    <col min="10756" max="10756" width="4.83203125" style="167" customWidth="1"/>
    <col min="10757" max="10757" width="3.83203125" style="167" customWidth="1"/>
    <col min="10758" max="10758" width="2.83203125" style="167" customWidth="1"/>
    <col min="10759" max="10759" width="4.83203125" style="167" customWidth="1"/>
    <col min="10760" max="10760" width="35.83203125" style="167" customWidth="1"/>
    <col min="10761" max="10769" width="6.83203125" style="167" customWidth="1"/>
    <col min="10770" max="10770" width="1" style="167" customWidth="1"/>
    <col min="10771" max="10776" width="6.83203125" style="167" customWidth="1"/>
    <col min="10777" max="11008" width="11.5" style="167"/>
    <col min="11009" max="11010" width="4.83203125" style="167" customWidth="1"/>
    <col min="11011" max="11011" width="7.83203125" style="167" customWidth="1"/>
    <col min="11012" max="11012" width="4.83203125" style="167" customWidth="1"/>
    <col min="11013" max="11013" width="3.83203125" style="167" customWidth="1"/>
    <col min="11014" max="11014" width="2.83203125" style="167" customWidth="1"/>
    <col min="11015" max="11015" width="4.83203125" style="167" customWidth="1"/>
    <col min="11016" max="11016" width="35.83203125" style="167" customWidth="1"/>
    <col min="11017" max="11025" width="6.83203125" style="167" customWidth="1"/>
    <col min="11026" max="11026" width="1" style="167" customWidth="1"/>
    <col min="11027" max="11032" width="6.83203125" style="167" customWidth="1"/>
    <col min="11033" max="11264" width="11.5" style="167"/>
    <col min="11265" max="11266" width="4.83203125" style="167" customWidth="1"/>
    <col min="11267" max="11267" width="7.83203125" style="167" customWidth="1"/>
    <col min="11268" max="11268" width="4.83203125" style="167" customWidth="1"/>
    <col min="11269" max="11269" width="3.83203125" style="167" customWidth="1"/>
    <col min="11270" max="11270" width="2.83203125" style="167" customWidth="1"/>
    <col min="11271" max="11271" width="4.83203125" style="167" customWidth="1"/>
    <col min="11272" max="11272" width="35.83203125" style="167" customWidth="1"/>
    <col min="11273" max="11281" width="6.83203125" style="167" customWidth="1"/>
    <col min="11282" max="11282" width="1" style="167" customWidth="1"/>
    <col min="11283" max="11288" width="6.83203125" style="167" customWidth="1"/>
    <col min="11289" max="11520" width="11.5" style="167"/>
    <col min="11521" max="11522" width="4.83203125" style="167" customWidth="1"/>
    <col min="11523" max="11523" width="7.83203125" style="167" customWidth="1"/>
    <col min="11524" max="11524" width="4.83203125" style="167" customWidth="1"/>
    <col min="11525" max="11525" width="3.83203125" style="167" customWidth="1"/>
    <col min="11526" max="11526" width="2.83203125" style="167" customWidth="1"/>
    <col min="11527" max="11527" width="4.83203125" style="167" customWidth="1"/>
    <col min="11528" max="11528" width="35.83203125" style="167" customWidth="1"/>
    <col min="11529" max="11537" width="6.83203125" style="167" customWidth="1"/>
    <col min="11538" max="11538" width="1" style="167" customWidth="1"/>
    <col min="11539" max="11544" width="6.83203125" style="167" customWidth="1"/>
    <col min="11545" max="11776" width="11.5" style="167"/>
    <col min="11777" max="11778" width="4.83203125" style="167" customWidth="1"/>
    <col min="11779" max="11779" width="7.83203125" style="167" customWidth="1"/>
    <col min="11780" max="11780" width="4.83203125" style="167" customWidth="1"/>
    <col min="11781" max="11781" width="3.83203125" style="167" customWidth="1"/>
    <col min="11782" max="11782" width="2.83203125" style="167" customWidth="1"/>
    <col min="11783" max="11783" width="4.83203125" style="167" customWidth="1"/>
    <col min="11784" max="11784" width="35.83203125" style="167" customWidth="1"/>
    <col min="11785" max="11793" width="6.83203125" style="167" customWidth="1"/>
    <col min="11794" max="11794" width="1" style="167" customWidth="1"/>
    <col min="11795" max="11800" width="6.83203125" style="167" customWidth="1"/>
    <col min="11801" max="12032" width="11.5" style="167"/>
    <col min="12033" max="12034" width="4.83203125" style="167" customWidth="1"/>
    <col min="12035" max="12035" width="7.83203125" style="167" customWidth="1"/>
    <col min="12036" max="12036" width="4.83203125" style="167" customWidth="1"/>
    <col min="12037" max="12037" width="3.83203125" style="167" customWidth="1"/>
    <col min="12038" max="12038" width="2.83203125" style="167" customWidth="1"/>
    <col min="12039" max="12039" width="4.83203125" style="167" customWidth="1"/>
    <col min="12040" max="12040" width="35.83203125" style="167" customWidth="1"/>
    <col min="12041" max="12049" width="6.83203125" style="167" customWidth="1"/>
    <col min="12050" max="12050" width="1" style="167" customWidth="1"/>
    <col min="12051" max="12056" width="6.83203125" style="167" customWidth="1"/>
    <col min="12057" max="12288" width="11.5" style="167"/>
    <col min="12289" max="12290" width="4.83203125" style="167" customWidth="1"/>
    <col min="12291" max="12291" width="7.83203125" style="167" customWidth="1"/>
    <col min="12292" max="12292" width="4.83203125" style="167" customWidth="1"/>
    <col min="12293" max="12293" width="3.83203125" style="167" customWidth="1"/>
    <col min="12294" max="12294" width="2.83203125" style="167" customWidth="1"/>
    <col min="12295" max="12295" width="4.83203125" style="167" customWidth="1"/>
    <col min="12296" max="12296" width="35.83203125" style="167" customWidth="1"/>
    <col min="12297" max="12305" width="6.83203125" style="167" customWidth="1"/>
    <col min="12306" max="12306" width="1" style="167" customWidth="1"/>
    <col min="12307" max="12312" width="6.83203125" style="167" customWidth="1"/>
    <col min="12313" max="12544" width="11.5" style="167"/>
    <col min="12545" max="12546" width="4.83203125" style="167" customWidth="1"/>
    <col min="12547" max="12547" width="7.83203125" style="167" customWidth="1"/>
    <col min="12548" max="12548" width="4.83203125" style="167" customWidth="1"/>
    <col min="12549" max="12549" width="3.83203125" style="167" customWidth="1"/>
    <col min="12550" max="12550" width="2.83203125" style="167" customWidth="1"/>
    <col min="12551" max="12551" width="4.83203125" style="167" customWidth="1"/>
    <col min="12552" max="12552" width="35.83203125" style="167" customWidth="1"/>
    <col min="12553" max="12561" width="6.83203125" style="167" customWidth="1"/>
    <col min="12562" max="12562" width="1" style="167" customWidth="1"/>
    <col min="12563" max="12568" width="6.83203125" style="167" customWidth="1"/>
    <col min="12569" max="12800" width="11.5" style="167"/>
    <col min="12801" max="12802" width="4.83203125" style="167" customWidth="1"/>
    <col min="12803" max="12803" width="7.83203125" style="167" customWidth="1"/>
    <col min="12804" max="12804" width="4.83203125" style="167" customWidth="1"/>
    <col min="12805" max="12805" width="3.83203125" style="167" customWidth="1"/>
    <col min="12806" max="12806" width="2.83203125" style="167" customWidth="1"/>
    <col min="12807" max="12807" width="4.83203125" style="167" customWidth="1"/>
    <col min="12808" max="12808" width="35.83203125" style="167" customWidth="1"/>
    <col min="12809" max="12817" width="6.83203125" style="167" customWidth="1"/>
    <col min="12818" max="12818" width="1" style="167" customWidth="1"/>
    <col min="12819" max="12824" width="6.83203125" style="167" customWidth="1"/>
    <col min="12825" max="13056" width="11.5" style="167"/>
    <col min="13057" max="13058" width="4.83203125" style="167" customWidth="1"/>
    <col min="13059" max="13059" width="7.83203125" style="167" customWidth="1"/>
    <col min="13060" max="13060" width="4.83203125" style="167" customWidth="1"/>
    <col min="13061" max="13061" width="3.83203125" style="167" customWidth="1"/>
    <col min="13062" max="13062" width="2.83203125" style="167" customWidth="1"/>
    <col min="13063" max="13063" width="4.83203125" style="167" customWidth="1"/>
    <col min="13064" max="13064" width="35.83203125" style="167" customWidth="1"/>
    <col min="13065" max="13073" width="6.83203125" style="167" customWidth="1"/>
    <col min="13074" max="13074" width="1" style="167" customWidth="1"/>
    <col min="13075" max="13080" width="6.83203125" style="167" customWidth="1"/>
    <col min="13081" max="13312" width="11.5" style="167"/>
    <col min="13313" max="13314" width="4.83203125" style="167" customWidth="1"/>
    <col min="13315" max="13315" width="7.83203125" style="167" customWidth="1"/>
    <col min="13316" max="13316" width="4.83203125" style="167" customWidth="1"/>
    <col min="13317" max="13317" width="3.83203125" style="167" customWidth="1"/>
    <col min="13318" max="13318" width="2.83203125" style="167" customWidth="1"/>
    <col min="13319" max="13319" width="4.83203125" style="167" customWidth="1"/>
    <col min="13320" max="13320" width="35.83203125" style="167" customWidth="1"/>
    <col min="13321" max="13329" width="6.83203125" style="167" customWidth="1"/>
    <col min="13330" max="13330" width="1" style="167" customWidth="1"/>
    <col min="13331" max="13336" width="6.83203125" style="167" customWidth="1"/>
    <col min="13337" max="13568" width="11.5" style="167"/>
    <col min="13569" max="13570" width="4.83203125" style="167" customWidth="1"/>
    <col min="13571" max="13571" width="7.83203125" style="167" customWidth="1"/>
    <col min="13572" max="13572" width="4.83203125" style="167" customWidth="1"/>
    <col min="13573" max="13573" width="3.83203125" style="167" customWidth="1"/>
    <col min="13574" max="13574" width="2.83203125" style="167" customWidth="1"/>
    <col min="13575" max="13575" width="4.83203125" style="167" customWidth="1"/>
    <col min="13576" max="13576" width="35.83203125" style="167" customWidth="1"/>
    <col min="13577" max="13585" width="6.83203125" style="167" customWidth="1"/>
    <col min="13586" max="13586" width="1" style="167" customWidth="1"/>
    <col min="13587" max="13592" width="6.83203125" style="167" customWidth="1"/>
    <col min="13593" max="13824" width="11.5" style="167"/>
    <col min="13825" max="13826" width="4.83203125" style="167" customWidth="1"/>
    <col min="13827" max="13827" width="7.83203125" style="167" customWidth="1"/>
    <col min="13828" max="13828" width="4.83203125" style="167" customWidth="1"/>
    <col min="13829" max="13829" width="3.83203125" style="167" customWidth="1"/>
    <col min="13830" max="13830" width="2.83203125" style="167" customWidth="1"/>
    <col min="13831" max="13831" width="4.83203125" style="167" customWidth="1"/>
    <col min="13832" max="13832" width="35.83203125" style="167" customWidth="1"/>
    <col min="13833" max="13841" width="6.83203125" style="167" customWidth="1"/>
    <col min="13842" max="13842" width="1" style="167" customWidth="1"/>
    <col min="13843" max="13848" width="6.83203125" style="167" customWidth="1"/>
    <col min="13849" max="14080" width="11.5" style="167"/>
    <col min="14081" max="14082" width="4.83203125" style="167" customWidth="1"/>
    <col min="14083" max="14083" width="7.83203125" style="167" customWidth="1"/>
    <col min="14084" max="14084" width="4.83203125" style="167" customWidth="1"/>
    <col min="14085" max="14085" width="3.83203125" style="167" customWidth="1"/>
    <col min="14086" max="14086" width="2.83203125" style="167" customWidth="1"/>
    <col min="14087" max="14087" width="4.83203125" style="167" customWidth="1"/>
    <col min="14088" max="14088" width="35.83203125" style="167" customWidth="1"/>
    <col min="14089" max="14097" width="6.83203125" style="167" customWidth="1"/>
    <col min="14098" max="14098" width="1" style="167" customWidth="1"/>
    <col min="14099" max="14104" width="6.83203125" style="167" customWidth="1"/>
    <col min="14105" max="14336" width="11.5" style="167"/>
    <col min="14337" max="14338" width="4.83203125" style="167" customWidth="1"/>
    <col min="14339" max="14339" width="7.83203125" style="167" customWidth="1"/>
    <col min="14340" max="14340" width="4.83203125" style="167" customWidth="1"/>
    <col min="14341" max="14341" width="3.83203125" style="167" customWidth="1"/>
    <col min="14342" max="14342" width="2.83203125" style="167" customWidth="1"/>
    <col min="14343" max="14343" width="4.83203125" style="167" customWidth="1"/>
    <col min="14344" max="14344" width="35.83203125" style="167" customWidth="1"/>
    <col min="14345" max="14353" width="6.83203125" style="167" customWidth="1"/>
    <col min="14354" max="14354" width="1" style="167" customWidth="1"/>
    <col min="14355" max="14360" width="6.83203125" style="167" customWidth="1"/>
    <col min="14361" max="14592" width="11.5" style="167"/>
    <col min="14593" max="14594" width="4.83203125" style="167" customWidth="1"/>
    <col min="14595" max="14595" width="7.83203125" style="167" customWidth="1"/>
    <col min="14596" max="14596" width="4.83203125" style="167" customWidth="1"/>
    <col min="14597" max="14597" width="3.83203125" style="167" customWidth="1"/>
    <col min="14598" max="14598" width="2.83203125" style="167" customWidth="1"/>
    <col min="14599" max="14599" width="4.83203125" style="167" customWidth="1"/>
    <col min="14600" max="14600" width="35.83203125" style="167" customWidth="1"/>
    <col min="14601" max="14609" width="6.83203125" style="167" customWidth="1"/>
    <col min="14610" max="14610" width="1" style="167" customWidth="1"/>
    <col min="14611" max="14616" width="6.83203125" style="167" customWidth="1"/>
    <col min="14617" max="14848" width="11.5" style="167"/>
    <col min="14849" max="14850" width="4.83203125" style="167" customWidth="1"/>
    <col min="14851" max="14851" width="7.83203125" style="167" customWidth="1"/>
    <col min="14852" max="14852" width="4.83203125" style="167" customWidth="1"/>
    <col min="14853" max="14853" width="3.83203125" style="167" customWidth="1"/>
    <col min="14854" max="14854" width="2.83203125" style="167" customWidth="1"/>
    <col min="14855" max="14855" width="4.83203125" style="167" customWidth="1"/>
    <col min="14856" max="14856" width="35.83203125" style="167" customWidth="1"/>
    <col min="14857" max="14865" width="6.83203125" style="167" customWidth="1"/>
    <col min="14866" max="14866" width="1" style="167" customWidth="1"/>
    <col min="14867" max="14872" width="6.83203125" style="167" customWidth="1"/>
    <col min="14873" max="15104" width="11.5" style="167"/>
    <col min="15105" max="15106" width="4.83203125" style="167" customWidth="1"/>
    <col min="15107" max="15107" width="7.83203125" style="167" customWidth="1"/>
    <col min="15108" max="15108" width="4.83203125" style="167" customWidth="1"/>
    <col min="15109" max="15109" width="3.83203125" style="167" customWidth="1"/>
    <col min="15110" max="15110" width="2.83203125" style="167" customWidth="1"/>
    <col min="15111" max="15111" width="4.83203125" style="167" customWidth="1"/>
    <col min="15112" max="15112" width="35.83203125" style="167" customWidth="1"/>
    <col min="15113" max="15121" width="6.83203125" style="167" customWidth="1"/>
    <col min="15122" max="15122" width="1" style="167" customWidth="1"/>
    <col min="15123" max="15128" width="6.83203125" style="167" customWidth="1"/>
    <col min="15129" max="15360" width="11.5" style="167"/>
    <col min="15361" max="15362" width="4.83203125" style="167" customWidth="1"/>
    <col min="15363" max="15363" width="7.83203125" style="167" customWidth="1"/>
    <col min="15364" max="15364" width="4.83203125" style="167" customWidth="1"/>
    <col min="15365" max="15365" width="3.83203125" style="167" customWidth="1"/>
    <col min="15366" max="15366" width="2.83203125" style="167" customWidth="1"/>
    <col min="15367" max="15367" width="4.83203125" style="167" customWidth="1"/>
    <col min="15368" max="15368" width="35.83203125" style="167" customWidth="1"/>
    <col min="15369" max="15377" width="6.83203125" style="167" customWidth="1"/>
    <col min="15378" max="15378" width="1" style="167" customWidth="1"/>
    <col min="15379" max="15384" width="6.83203125" style="167" customWidth="1"/>
    <col min="15385" max="15616" width="11.5" style="167"/>
    <col min="15617" max="15618" width="4.83203125" style="167" customWidth="1"/>
    <col min="15619" max="15619" width="7.83203125" style="167" customWidth="1"/>
    <col min="15620" max="15620" width="4.83203125" style="167" customWidth="1"/>
    <col min="15621" max="15621" width="3.83203125" style="167" customWidth="1"/>
    <col min="15622" max="15622" width="2.83203125" style="167" customWidth="1"/>
    <col min="15623" max="15623" width="4.83203125" style="167" customWidth="1"/>
    <col min="15624" max="15624" width="35.83203125" style="167" customWidth="1"/>
    <col min="15625" max="15633" width="6.83203125" style="167" customWidth="1"/>
    <col min="15634" max="15634" width="1" style="167" customWidth="1"/>
    <col min="15635" max="15640" width="6.83203125" style="167" customWidth="1"/>
    <col min="15641" max="15872" width="11.5" style="167"/>
    <col min="15873" max="15874" width="4.83203125" style="167" customWidth="1"/>
    <col min="15875" max="15875" width="7.83203125" style="167" customWidth="1"/>
    <col min="15876" max="15876" width="4.83203125" style="167" customWidth="1"/>
    <col min="15877" max="15877" width="3.83203125" style="167" customWidth="1"/>
    <col min="15878" max="15878" width="2.83203125" style="167" customWidth="1"/>
    <col min="15879" max="15879" width="4.83203125" style="167" customWidth="1"/>
    <col min="15880" max="15880" width="35.83203125" style="167" customWidth="1"/>
    <col min="15881" max="15889" width="6.83203125" style="167" customWidth="1"/>
    <col min="15890" max="15890" width="1" style="167" customWidth="1"/>
    <col min="15891" max="15896" width="6.83203125" style="167" customWidth="1"/>
    <col min="15897" max="16128" width="11.5" style="167"/>
    <col min="16129" max="16130" width="4.83203125" style="167" customWidth="1"/>
    <col min="16131" max="16131" width="7.83203125" style="167" customWidth="1"/>
    <col min="16132" max="16132" width="4.83203125" style="167" customWidth="1"/>
    <col min="16133" max="16133" width="3.83203125" style="167" customWidth="1"/>
    <col min="16134" max="16134" width="2.83203125" style="167" customWidth="1"/>
    <col min="16135" max="16135" width="4.83203125" style="167" customWidth="1"/>
    <col min="16136" max="16136" width="35.83203125" style="167" customWidth="1"/>
    <col min="16137" max="16145" width="6.83203125" style="167" customWidth="1"/>
    <col min="16146" max="16146" width="1" style="167" customWidth="1"/>
    <col min="16147" max="16152" width="6.83203125" style="167" customWidth="1"/>
    <col min="16153" max="16384" width="11.5" style="167"/>
  </cols>
  <sheetData>
    <row r="1" spans="1:24" ht="24" customHeight="1">
      <c r="A1" s="1559" t="s">
        <v>173</v>
      </c>
      <c r="B1" s="1559"/>
      <c r="C1" s="1559"/>
      <c r="D1" s="1559"/>
      <c r="E1" s="1559"/>
      <c r="F1" s="1559"/>
      <c r="G1" s="1559"/>
      <c r="H1" s="1559"/>
      <c r="I1" s="1559"/>
      <c r="J1" s="1559"/>
      <c r="K1" s="1559"/>
      <c r="L1" s="1559"/>
      <c r="M1" s="1559"/>
      <c r="N1" s="1559"/>
      <c r="O1" s="1559"/>
      <c r="P1" s="1559"/>
      <c r="Q1" s="1559"/>
      <c r="S1" s="167"/>
      <c r="T1" s="167"/>
      <c r="U1" s="167"/>
      <c r="V1" s="167"/>
      <c r="W1" s="167"/>
      <c r="X1" s="167"/>
    </row>
    <row r="2" spans="1:24" ht="36.950000000000003" customHeight="1">
      <c r="A2" s="1560" t="s">
        <v>1</v>
      </c>
      <c r="B2" s="1560" t="s">
        <v>174</v>
      </c>
      <c r="C2" s="1560" t="s">
        <v>175</v>
      </c>
      <c r="D2" s="1560" t="s">
        <v>176</v>
      </c>
      <c r="E2" s="1563" t="s">
        <v>177</v>
      </c>
      <c r="F2" s="1564"/>
      <c r="G2" s="1564"/>
      <c r="H2" s="1565" t="s">
        <v>178</v>
      </c>
      <c r="I2" s="1568" t="s">
        <v>179</v>
      </c>
      <c r="J2" s="1569"/>
      <c r="K2" s="1569"/>
      <c r="L2" s="1569"/>
      <c r="M2" s="1569"/>
      <c r="N2" s="1569"/>
      <c r="O2" s="1569"/>
      <c r="P2" s="1569"/>
      <c r="Q2" s="1570"/>
      <c r="S2" s="1568" t="s">
        <v>180</v>
      </c>
      <c r="T2" s="1569"/>
      <c r="U2" s="1569"/>
      <c r="V2" s="1569"/>
      <c r="W2" s="1569"/>
      <c r="X2" s="1570"/>
    </row>
    <row r="3" spans="1:24" ht="170.1" customHeight="1">
      <c r="A3" s="1561"/>
      <c r="B3" s="1561"/>
      <c r="C3" s="1561"/>
      <c r="D3" s="1561"/>
      <c r="E3" s="1575" t="s">
        <v>181</v>
      </c>
      <c r="F3" s="1575" t="s">
        <v>182</v>
      </c>
      <c r="G3" s="1575" t="s">
        <v>183</v>
      </c>
      <c r="H3" s="1566"/>
      <c r="I3" s="1576" t="s">
        <v>184</v>
      </c>
      <c r="J3" s="1576" t="s">
        <v>185</v>
      </c>
      <c r="K3" s="1576" t="s">
        <v>186</v>
      </c>
      <c r="L3" s="1576" t="s">
        <v>187</v>
      </c>
      <c r="M3" s="1578" t="s">
        <v>188</v>
      </c>
      <c r="N3" s="1571" t="s">
        <v>189</v>
      </c>
      <c r="O3" s="1571" t="s">
        <v>190</v>
      </c>
      <c r="P3" s="1573" t="s">
        <v>191</v>
      </c>
      <c r="Q3" s="1589" t="s">
        <v>192</v>
      </c>
      <c r="S3" s="1576" t="s">
        <v>193</v>
      </c>
      <c r="T3" s="1576" t="s">
        <v>194</v>
      </c>
      <c r="U3" s="1576" t="s">
        <v>195</v>
      </c>
      <c r="V3" s="1576" t="s">
        <v>196</v>
      </c>
      <c r="W3" s="1573" t="s">
        <v>197</v>
      </c>
      <c r="X3" s="1580" t="s">
        <v>198</v>
      </c>
    </row>
    <row r="4" spans="1:24" ht="50.1" customHeight="1">
      <c r="A4" s="1562"/>
      <c r="B4" s="1562"/>
      <c r="C4" s="1562"/>
      <c r="D4" s="1562"/>
      <c r="E4" s="1575"/>
      <c r="F4" s="1575"/>
      <c r="G4" s="1575"/>
      <c r="H4" s="1567"/>
      <c r="I4" s="1577"/>
      <c r="J4" s="1577"/>
      <c r="K4" s="1577"/>
      <c r="L4" s="1577"/>
      <c r="M4" s="1579"/>
      <c r="N4" s="1572"/>
      <c r="O4" s="1572"/>
      <c r="P4" s="1574"/>
      <c r="Q4" s="1590"/>
      <c r="S4" s="1577"/>
      <c r="T4" s="1577"/>
      <c r="U4" s="1577"/>
      <c r="V4" s="1577"/>
      <c r="W4" s="1574"/>
      <c r="X4" s="1581"/>
    </row>
    <row r="5" spans="1:24" ht="17.100000000000001" customHeight="1">
      <c r="A5" s="168">
        <v>1</v>
      </c>
      <c r="B5" s="168">
        <v>2</v>
      </c>
      <c r="C5" s="168">
        <v>3</v>
      </c>
      <c r="D5" s="168">
        <v>4</v>
      </c>
      <c r="E5" s="1582">
        <v>5</v>
      </c>
      <c r="F5" s="1583"/>
      <c r="G5" s="1583"/>
      <c r="H5" s="168">
        <v>6</v>
      </c>
      <c r="I5" s="169">
        <v>7</v>
      </c>
      <c r="J5" s="169">
        <v>8</v>
      </c>
      <c r="K5" s="169">
        <v>9</v>
      </c>
      <c r="L5" s="169">
        <v>10</v>
      </c>
      <c r="M5" s="169">
        <v>11</v>
      </c>
      <c r="N5" s="169">
        <v>12</v>
      </c>
      <c r="O5" s="169">
        <v>13</v>
      </c>
      <c r="P5" s="169">
        <v>14</v>
      </c>
      <c r="Q5" s="169">
        <v>15</v>
      </c>
      <c r="R5" s="170"/>
      <c r="S5" s="169">
        <v>16</v>
      </c>
      <c r="T5" s="169">
        <v>17</v>
      </c>
      <c r="U5" s="169">
        <v>18</v>
      </c>
      <c r="V5" s="169">
        <v>19</v>
      </c>
      <c r="W5" s="169">
        <v>20</v>
      </c>
      <c r="X5" s="169">
        <v>21</v>
      </c>
    </row>
    <row r="6" spans="1:24" ht="20.100000000000001" customHeight="1">
      <c r="A6" s="171">
        <v>1</v>
      </c>
      <c r="B6" s="171">
        <v>1</v>
      </c>
      <c r="C6" s="171">
        <v>1</v>
      </c>
      <c r="D6" s="171">
        <v>21</v>
      </c>
      <c r="E6" s="157" t="s">
        <v>712</v>
      </c>
      <c r="F6" s="158" t="s">
        <v>713</v>
      </c>
      <c r="G6" s="159" t="s">
        <v>714</v>
      </c>
      <c r="H6" s="172" t="s">
        <v>696</v>
      </c>
      <c r="I6" s="173">
        <v>14</v>
      </c>
      <c r="J6" s="173">
        <v>17</v>
      </c>
      <c r="K6" s="173"/>
      <c r="L6" s="173"/>
      <c r="M6" s="174">
        <f>I6+J6+K6+L6</f>
        <v>31</v>
      </c>
      <c r="N6" s="173"/>
      <c r="O6" s="173"/>
      <c r="P6" s="175">
        <f>M6</f>
        <v>31</v>
      </c>
      <c r="Q6" s="173"/>
      <c r="S6" s="176">
        <v>14</v>
      </c>
      <c r="T6" s="177">
        <v>19</v>
      </c>
      <c r="U6" s="176"/>
      <c r="V6" s="177"/>
      <c r="W6" s="175">
        <f>SUM(S6+T6+U6+V6)</f>
        <v>33</v>
      </c>
      <c r="X6" s="173"/>
    </row>
    <row r="7" spans="1:24" ht="20.100000000000001" customHeight="1">
      <c r="A7" s="171">
        <v>2</v>
      </c>
      <c r="B7" s="171">
        <v>1</v>
      </c>
      <c r="C7" s="171">
        <v>2</v>
      </c>
      <c r="D7" s="171">
        <v>22</v>
      </c>
      <c r="E7" s="157" t="s">
        <v>712</v>
      </c>
      <c r="F7" s="158" t="s">
        <v>713</v>
      </c>
      <c r="G7" s="159" t="s">
        <v>714</v>
      </c>
      <c r="H7" s="172" t="s">
        <v>696</v>
      </c>
      <c r="I7" s="173">
        <v>14</v>
      </c>
      <c r="J7" s="173">
        <v>17</v>
      </c>
      <c r="K7" s="173"/>
      <c r="L7" s="173"/>
      <c r="M7" s="174">
        <f t="shared" ref="M7:M42" si="0">I7+J7+K7+L7</f>
        <v>31</v>
      </c>
      <c r="N7" s="173"/>
      <c r="O7" s="173"/>
      <c r="P7" s="175">
        <f t="shared" ref="P7:P42" si="1">M7</f>
        <v>31</v>
      </c>
      <c r="Q7" s="173"/>
      <c r="S7" s="176">
        <v>14</v>
      </c>
      <c r="T7" s="177">
        <v>19</v>
      </c>
      <c r="U7" s="176"/>
      <c r="V7" s="177"/>
      <c r="W7" s="175">
        <f t="shared" ref="W7:W42" si="2">SUM(S7+T7+U7+V7)</f>
        <v>33</v>
      </c>
      <c r="X7" s="173"/>
    </row>
    <row r="8" spans="1:24" ht="20.100000000000001" customHeight="1">
      <c r="A8" s="171">
        <v>3</v>
      </c>
      <c r="B8" s="171">
        <v>2</v>
      </c>
      <c r="C8" s="171">
        <v>1</v>
      </c>
      <c r="D8" s="171">
        <v>22</v>
      </c>
      <c r="E8" s="157" t="s">
        <v>712</v>
      </c>
      <c r="F8" s="158" t="s">
        <v>713</v>
      </c>
      <c r="G8" s="159" t="s">
        <v>714</v>
      </c>
      <c r="H8" s="172" t="s">
        <v>696</v>
      </c>
      <c r="I8" s="173">
        <v>12</v>
      </c>
      <c r="J8" s="173">
        <v>19</v>
      </c>
      <c r="K8" s="173"/>
      <c r="L8" s="173"/>
      <c r="M8" s="174">
        <f t="shared" si="0"/>
        <v>31</v>
      </c>
      <c r="N8" s="173"/>
      <c r="O8" s="173"/>
      <c r="P8" s="175">
        <f t="shared" si="1"/>
        <v>31</v>
      </c>
      <c r="Q8" s="173"/>
      <c r="S8" s="176">
        <v>12</v>
      </c>
      <c r="T8" s="177">
        <v>21</v>
      </c>
      <c r="U8" s="176"/>
      <c r="V8" s="177"/>
      <c r="W8" s="175">
        <f t="shared" si="2"/>
        <v>33</v>
      </c>
      <c r="X8" s="173"/>
    </row>
    <row r="9" spans="1:24" ht="20.100000000000001" customHeight="1">
      <c r="A9" s="171">
        <v>4</v>
      </c>
      <c r="B9" s="171">
        <v>2</v>
      </c>
      <c r="C9" s="171">
        <v>2</v>
      </c>
      <c r="D9" s="171">
        <v>22</v>
      </c>
      <c r="E9" s="157" t="s">
        <v>712</v>
      </c>
      <c r="F9" s="158" t="s">
        <v>713</v>
      </c>
      <c r="G9" s="159" t="s">
        <v>714</v>
      </c>
      <c r="H9" s="172" t="s">
        <v>696</v>
      </c>
      <c r="I9" s="173">
        <v>12</v>
      </c>
      <c r="J9" s="173">
        <v>19</v>
      </c>
      <c r="K9" s="173"/>
      <c r="L9" s="173"/>
      <c r="M9" s="174">
        <f t="shared" si="0"/>
        <v>31</v>
      </c>
      <c r="N9" s="173"/>
      <c r="O9" s="173"/>
      <c r="P9" s="175">
        <f t="shared" si="1"/>
        <v>31</v>
      </c>
      <c r="Q9" s="173"/>
      <c r="S9" s="176">
        <v>12</v>
      </c>
      <c r="T9" s="177">
        <v>21</v>
      </c>
      <c r="U9" s="176"/>
      <c r="V9" s="177"/>
      <c r="W9" s="175">
        <f t="shared" si="2"/>
        <v>33</v>
      </c>
      <c r="X9" s="173"/>
    </row>
    <row r="10" spans="1:24" ht="20.100000000000001" customHeight="1">
      <c r="A10" s="171">
        <v>5</v>
      </c>
      <c r="B10" s="171">
        <v>3</v>
      </c>
      <c r="C10" s="171">
        <v>1</v>
      </c>
      <c r="D10" s="171">
        <v>27</v>
      </c>
      <c r="E10" s="157" t="s">
        <v>712</v>
      </c>
      <c r="F10" s="158" t="s">
        <v>713</v>
      </c>
      <c r="G10" s="159" t="s">
        <v>714</v>
      </c>
      <c r="H10" s="172" t="s">
        <v>696</v>
      </c>
      <c r="I10" s="173">
        <v>13</v>
      </c>
      <c r="J10" s="173">
        <v>18</v>
      </c>
      <c r="K10" s="173"/>
      <c r="L10" s="173"/>
      <c r="M10" s="174">
        <f t="shared" si="0"/>
        <v>31</v>
      </c>
      <c r="N10" s="173"/>
      <c r="O10" s="173"/>
      <c r="P10" s="175">
        <f t="shared" si="1"/>
        <v>31</v>
      </c>
      <c r="Q10" s="173"/>
      <c r="S10" s="176">
        <v>13</v>
      </c>
      <c r="T10" s="177">
        <v>20</v>
      </c>
      <c r="U10" s="176"/>
      <c r="V10" s="177"/>
      <c r="W10" s="175">
        <f t="shared" si="2"/>
        <v>33</v>
      </c>
      <c r="X10" s="173"/>
    </row>
    <row r="11" spans="1:24" ht="20.100000000000001" customHeight="1">
      <c r="A11" s="171">
        <v>6</v>
      </c>
      <c r="B11" s="171">
        <v>4</v>
      </c>
      <c r="C11" s="171">
        <v>1</v>
      </c>
      <c r="D11" s="171">
        <v>17</v>
      </c>
      <c r="E11" s="157" t="s">
        <v>712</v>
      </c>
      <c r="F11" s="158" t="s">
        <v>713</v>
      </c>
      <c r="G11" s="159" t="s">
        <v>714</v>
      </c>
      <c r="H11" s="172" t="s">
        <v>696</v>
      </c>
      <c r="I11" s="173">
        <v>13</v>
      </c>
      <c r="J11" s="173">
        <v>18</v>
      </c>
      <c r="K11" s="173"/>
      <c r="L11" s="173"/>
      <c r="M11" s="174">
        <f t="shared" si="0"/>
        <v>31</v>
      </c>
      <c r="N11" s="173"/>
      <c r="O11" s="173"/>
      <c r="P11" s="175">
        <f t="shared" si="1"/>
        <v>31</v>
      </c>
      <c r="Q11" s="173"/>
      <c r="S11" s="176">
        <v>13</v>
      </c>
      <c r="T11" s="177">
        <v>18</v>
      </c>
      <c r="U11" s="176"/>
      <c r="V11" s="177"/>
      <c r="W11" s="175">
        <f t="shared" si="2"/>
        <v>31</v>
      </c>
      <c r="X11" s="173"/>
    </row>
    <row r="12" spans="1:24" ht="20.100000000000001" customHeight="1">
      <c r="A12" s="171">
        <v>7</v>
      </c>
      <c r="B12" s="171">
        <v>4</v>
      </c>
      <c r="C12" s="171">
        <v>2</v>
      </c>
      <c r="D12" s="171">
        <v>16</v>
      </c>
      <c r="E12" s="157" t="s">
        <v>712</v>
      </c>
      <c r="F12" s="158" t="s">
        <v>713</v>
      </c>
      <c r="G12" s="159" t="s">
        <v>714</v>
      </c>
      <c r="H12" s="172" t="s">
        <v>696</v>
      </c>
      <c r="I12" s="173">
        <v>13</v>
      </c>
      <c r="J12" s="173">
        <v>18</v>
      </c>
      <c r="K12" s="173"/>
      <c r="L12" s="173"/>
      <c r="M12" s="174">
        <f t="shared" si="0"/>
        <v>31</v>
      </c>
      <c r="N12" s="173"/>
      <c r="O12" s="173"/>
      <c r="P12" s="175">
        <f t="shared" si="1"/>
        <v>31</v>
      </c>
      <c r="Q12" s="173"/>
      <c r="S12" s="176">
        <v>13</v>
      </c>
      <c r="T12" s="177">
        <v>18</v>
      </c>
      <c r="U12" s="176"/>
      <c r="V12" s="177"/>
      <c r="W12" s="175">
        <f t="shared" si="2"/>
        <v>31</v>
      </c>
      <c r="X12" s="173"/>
    </row>
    <row r="13" spans="1:24" ht="20.100000000000001" customHeight="1">
      <c r="A13" s="171">
        <v>8</v>
      </c>
      <c r="B13" s="171">
        <v>1</v>
      </c>
      <c r="C13" s="171">
        <v>3</v>
      </c>
      <c r="D13" s="171">
        <v>24</v>
      </c>
      <c r="E13" s="157" t="s">
        <v>712</v>
      </c>
      <c r="F13" s="158" t="s">
        <v>713</v>
      </c>
      <c r="G13" s="159" t="s">
        <v>715</v>
      </c>
      <c r="H13" s="172" t="s">
        <v>697</v>
      </c>
      <c r="I13" s="173">
        <v>14</v>
      </c>
      <c r="J13" s="173">
        <v>17</v>
      </c>
      <c r="K13" s="173"/>
      <c r="L13" s="173"/>
      <c r="M13" s="174">
        <f t="shared" si="0"/>
        <v>31</v>
      </c>
      <c r="N13" s="173"/>
      <c r="O13" s="173"/>
      <c r="P13" s="175">
        <f t="shared" si="1"/>
        <v>31</v>
      </c>
      <c r="Q13" s="173"/>
      <c r="S13" s="176">
        <v>14</v>
      </c>
      <c r="T13" s="177">
        <v>19</v>
      </c>
      <c r="U13" s="176"/>
      <c r="V13" s="177"/>
      <c r="W13" s="175">
        <f t="shared" si="2"/>
        <v>33</v>
      </c>
      <c r="X13" s="173"/>
    </row>
    <row r="14" spans="1:24" ht="20.100000000000001" customHeight="1">
      <c r="A14" s="171">
        <v>9</v>
      </c>
      <c r="B14" s="171">
        <v>2</v>
      </c>
      <c r="C14" s="171">
        <v>3</v>
      </c>
      <c r="D14" s="171">
        <v>23</v>
      </c>
      <c r="E14" s="157" t="s">
        <v>712</v>
      </c>
      <c r="F14" s="158" t="s">
        <v>713</v>
      </c>
      <c r="G14" s="159" t="s">
        <v>715</v>
      </c>
      <c r="H14" s="172" t="s">
        <v>697</v>
      </c>
      <c r="I14" s="173">
        <v>14</v>
      </c>
      <c r="J14" s="173">
        <v>17</v>
      </c>
      <c r="K14" s="173"/>
      <c r="L14" s="173"/>
      <c r="M14" s="174">
        <f t="shared" si="0"/>
        <v>31</v>
      </c>
      <c r="N14" s="173"/>
      <c r="O14" s="173"/>
      <c r="P14" s="175">
        <f t="shared" si="1"/>
        <v>31</v>
      </c>
      <c r="Q14" s="173"/>
      <c r="S14" s="176">
        <v>14</v>
      </c>
      <c r="T14" s="177">
        <v>19</v>
      </c>
      <c r="U14" s="176"/>
      <c r="V14" s="177"/>
      <c r="W14" s="175">
        <f t="shared" si="2"/>
        <v>33</v>
      </c>
      <c r="X14" s="173"/>
    </row>
    <row r="15" spans="1:24" ht="20.100000000000001" customHeight="1">
      <c r="A15" s="171">
        <v>10</v>
      </c>
      <c r="B15" s="171">
        <v>3</v>
      </c>
      <c r="C15" s="171">
        <v>2</v>
      </c>
      <c r="D15" s="171">
        <v>24</v>
      </c>
      <c r="E15" s="157" t="s">
        <v>712</v>
      </c>
      <c r="F15" s="158" t="s">
        <v>713</v>
      </c>
      <c r="G15" s="159" t="s">
        <v>715</v>
      </c>
      <c r="H15" s="172" t="s">
        <v>697</v>
      </c>
      <c r="I15" s="173">
        <v>13</v>
      </c>
      <c r="J15" s="173">
        <v>18</v>
      </c>
      <c r="K15" s="173"/>
      <c r="L15" s="173"/>
      <c r="M15" s="174">
        <f t="shared" si="0"/>
        <v>31</v>
      </c>
      <c r="N15" s="173"/>
      <c r="O15" s="173"/>
      <c r="P15" s="175">
        <f t="shared" si="1"/>
        <v>31</v>
      </c>
      <c r="Q15" s="173"/>
      <c r="S15" s="176">
        <v>13</v>
      </c>
      <c r="T15" s="177">
        <v>20</v>
      </c>
      <c r="U15" s="176"/>
      <c r="V15" s="177"/>
      <c r="W15" s="175">
        <f t="shared" si="2"/>
        <v>33</v>
      </c>
      <c r="X15" s="173"/>
    </row>
    <row r="16" spans="1:24" ht="20.100000000000001" customHeight="1">
      <c r="A16" s="171">
        <v>11</v>
      </c>
      <c r="B16" s="171">
        <v>4</v>
      </c>
      <c r="C16" s="171">
        <v>3</v>
      </c>
      <c r="D16" s="171">
        <v>21</v>
      </c>
      <c r="E16" s="157" t="s">
        <v>712</v>
      </c>
      <c r="F16" s="158" t="s">
        <v>713</v>
      </c>
      <c r="G16" s="159" t="s">
        <v>715</v>
      </c>
      <c r="H16" s="178" t="s">
        <v>697</v>
      </c>
      <c r="I16" s="173">
        <v>14</v>
      </c>
      <c r="J16" s="173">
        <v>16</v>
      </c>
      <c r="K16" s="173"/>
      <c r="L16" s="173"/>
      <c r="M16" s="174">
        <f t="shared" si="0"/>
        <v>30</v>
      </c>
      <c r="N16" s="173"/>
      <c r="O16" s="173"/>
      <c r="P16" s="175">
        <f t="shared" si="1"/>
        <v>30</v>
      </c>
      <c r="Q16" s="173"/>
      <c r="S16" s="176">
        <v>14</v>
      </c>
      <c r="T16" s="177">
        <v>16</v>
      </c>
      <c r="U16" s="176"/>
      <c r="V16" s="177"/>
      <c r="W16" s="175">
        <f t="shared" si="2"/>
        <v>30</v>
      </c>
      <c r="X16" s="173"/>
    </row>
    <row r="17" spans="1:24" ht="20.100000000000001" customHeight="1">
      <c r="A17" s="171">
        <v>12</v>
      </c>
      <c r="B17" s="171">
        <v>1</v>
      </c>
      <c r="C17" s="171">
        <v>4</v>
      </c>
      <c r="D17" s="171">
        <v>24</v>
      </c>
      <c r="E17" s="157" t="s">
        <v>712</v>
      </c>
      <c r="F17" s="158" t="s">
        <v>713</v>
      </c>
      <c r="G17" s="159"/>
      <c r="H17" s="178" t="s">
        <v>698</v>
      </c>
      <c r="I17" s="173">
        <v>13</v>
      </c>
      <c r="J17" s="173">
        <v>18</v>
      </c>
      <c r="K17" s="173"/>
      <c r="L17" s="173"/>
      <c r="M17" s="174">
        <f t="shared" si="0"/>
        <v>31</v>
      </c>
      <c r="N17" s="173"/>
      <c r="O17" s="173"/>
      <c r="P17" s="175">
        <f t="shared" si="1"/>
        <v>31</v>
      </c>
      <c r="Q17" s="173"/>
      <c r="S17" s="176">
        <v>13</v>
      </c>
      <c r="T17" s="177">
        <v>21</v>
      </c>
      <c r="U17" s="176"/>
      <c r="V17" s="177"/>
      <c r="W17" s="175">
        <f t="shared" si="2"/>
        <v>34</v>
      </c>
      <c r="X17" s="173"/>
    </row>
    <row r="18" spans="1:24" ht="20.100000000000001" customHeight="1">
      <c r="A18" s="171">
        <v>13</v>
      </c>
      <c r="B18" s="171">
        <v>2</v>
      </c>
      <c r="C18" s="171">
        <v>4</v>
      </c>
      <c r="D18" s="171">
        <v>19</v>
      </c>
      <c r="E18" s="157" t="s">
        <v>712</v>
      </c>
      <c r="F18" s="158" t="s">
        <v>713</v>
      </c>
      <c r="G18" s="159"/>
      <c r="H18" s="178" t="s">
        <v>698</v>
      </c>
      <c r="I18" s="173">
        <v>11</v>
      </c>
      <c r="J18" s="173">
        <v>20</v>
      </c>
      <c r="K18" s="173"/>
      <c r="L18" s="173"/>
      <c r="M18" s="174">
        <f t="shared" si="0"/>
        <v>31</v>
      </c>
      <c r="N18" s="173"/>
      <c r="O18" s="173"/>
      <c r="P18" s="175">
        <f t="shared" si="1"/>
        <v>31</v>
      </c>
      <c r="Q18" s="173"/>
      <c r="S18" s="176">
        <v>11</v>
      </c>
      <c r="T18" s="177">
        <v>20</v>
      </c>
      <c r="U18" s="176"/>
      <c r="V18" s="177"/>
      <c r="W18" s="175">
        <f t="shared" si="2"/>
        <v>31</v>
      </c>
      <c r="X18" s="173"/>
    </row>
    <row r="19" spans="1:24" ht="20.100000000000001" customHeight="1">
      <c r="A19" s="171">
        <v>14</v>
      </c>
      <c r="B19" s="171">
        <v>3</v>
      </c>
      <c r="C19" s="171">
        <v>3</v>
      </c>
      <c r="D19" s="171">
        <v>19</v>
      </c>
      <c r="E19" s="157" t="s">
        <v>712</v>
      </c>
      <c r="F19" s="158" t="s">
        <v>713</v>
      </c>
      <c r="G19" s="159"/>
      <c r="H19" s="178" t="s">
        <v>698</v>
      </c>
      <c r="I19" s="173">
        <v>11</v>
      </c>
      <c r="J19" s="173">
        <v>20</v>
      </c>
      <c r="K19" s="173"/>
      <c r="L19" s="173"/>
      <c r="M19" s="174">
        <f t="shared" si="0"/>
        <v>31</v>
      </c>
      <c r="N19" s="173"/>
      <c r="O19" s="173"/>
      <c r="P19" s="175">
        <f t="shared" si="1"/>
        <v>31</v>
      </c>
      <c r="Q19" s="173"/>
      <c r="S19" s="176">
        <v>11</v>
      </c>
      <c r="T19" s="177">
        <v>20</v>
      </c>
      <c r="U19" s="176"/>
      <c r="V19" s="177"/>
      <c r="W19" s="175">
        <f t="shared" si="2"/>
        <v>31</v>
      </c>
      <c r="X19" s="173"/>
    </row>
    <row r="20" spans="1:24" ht="20.100000000000001" customHeight="1">
      <c r="A20" s="171">
        <v>15</v>
      </c>
      <c r="B20" s="171">
        <v>1</v>
      </c>
      <c r="C20" s="171">
        <v>7</v>
      </c>
      <c r="D20" s="171">
        <v>23</v>
      </c>
      <c r="E20" s="157" t="s">
        <v>716</v>
      </c>
      <c r="F20" s="158" t="s">
        <v>713</v>
      </c>
      <c r="G20" s="159" t="s">
        <v>717</v>
      </c>
      <c r="H20" s="178" t="s">
        <v>700</v>
      </c>
      <c r="I20" s="173">
        <v>10</v>
      </c>
      <c r="J20" s="173">
        <v>17</v>
      </c>
      <c r="K20" s="173">
        <v>2</v>
      </c>
      <c r="L20" s="173"/>
      <c r="M20" s="174">
        <f t="shared" si="0"/>
        <v>29</v>
      </c>
      <c r="N20" s="173">
        <v>2</v>
      </c>
      <c r="O20" s="173"/>
      <c r="P20" s="175">
        <f t="shared" si="1"/>
        <v>29</v>
      </c>
      <c r="Q20" s="173"/>
      <c r="S20" s="176">
        <v>10</v>
      </c>
      <c r="T20" s="177">
        <v>21</v>
      </c>
      <c r="U20" s="176">
        <v>4</v>
      </c>
      <c r="V20" s="177"/>
      <c r="W20" s="175">
        <f t="shared" si="2"/>
        <v>35</v>
      </c>
      <c r="X20" s="173"/>
    </row>
    <row r="21" spans="1:24" ht="20.100000000000001" customHeight="1">
      <c r="A21" s="171">
        <v>16</v>
      </c>
      <c r="B21" s="171">
        <v>2</v>
      </c>
      <c r="C21" s="171">
        <v>7</v>
      </c>
      <c r="D21" s="171">
        <v>21</v>
      </c>
      <c r="E21" s="157" t="s">
        <v>716</v>
      </c>
      <c r="F21" s="158" t="s">
        <v>713</v>
      </c>
      <c r="G21" s="159" t="s">
        <v>717</v>
      </c>
      <c r="H21" s="178" t="s">
        <v>700</v>
      </c>
      <c r="I21" s="173">
        <v>10</v>
      </c>
      <c r="J21" s="173">
        <v>21</v>
      </c>
      <c r="K21" s="173">
        <v>2</v>
      </c>
      <c r="L21" s="173"/>
      <c r="M21" s="174">
        <f t="shared" si="0"/>
        <v>33</v>
      </c>
      <c r="N21" s="173">
        <v>2</v>
      </c>
      <c r="O21" s="173"/>
      <c r="P21" s="175">
        <f t="shared" si="1"/>
        <v>33</v>
      </c>
      <c r="Q21" s="173"/>
      <c r="S21" s="176">
        <v>10</v>
      </c>
      <c r="T21" s="177">
        <v>26</v>
      </c>
      <c r="U21" s="176">
        <v>4</v>
      </c>
      <c r="V21" s="177"/>
      <c r="W21" s="175">
        <f t="shared" si="2"/>
        <v>40</v>
      </c>
      <c r="X21" s="173"/>
    </row>
    <row r="22" spans="1:24" ht="20.100000000000001" customHeight="1">
      <c r="A22" s="171">
        <v>17</v>
      </c>
      <c r="B22" s="171">
        <v>3</v>
      </c>
      <c r="C22" s="171">
        <v>6</v>
      </c>
      <c r="D22" s="171">
        <v>22</v>
      </c>
      <c r="E22" s="157" t="s">
        <v>716</v>
      </c>
      <c r="F22" s="158" t="s">
        <v>713</v>
      </c>
      <c r="G22" s="159" t="s">
        <v>717</v>
      </c>
      <c r="H22" s="178" t="s">
        <v>700</v>
      </c>
      <c r="I22" s="173">
        <v>9</v>
      </c>
      <c r="J22" s="173">
        <v>19</v>
      </c>
      <c r="K22" s="173">
        <v>2</v>
      </c>
      <c r="L22" s="173"/>
      <c r="M22" s="174">
        <f t="shared" si="0"/>
        <v>30</v>
      </c>
      <c r="N22" s="173">
        <v>2</v>
      </c>
      <c r="O22" s="173"/>
      <c r="P22" s="175">
        <f t="shared" si="1"/>
        <v>30</v>
      </c>
      <c r="Q22" s="173"/>
      <c r="S22" s="176">
        <v>9</v>
      </c>
      <c r="T22" s="177">
        <v>23</v>
      </c>
      <c r="U22" s="176">
        <v>4</v>
      </c>
      <c r="V22" s="177"/>
      <c r="W22" s="175">
        <f t="shared" si="2"/>
        <v>36</v>
      </c>
      <c r="X22" s="173"/>
    </row>
    <row r="23" spans="1:24" ht="20.100000000000001" customHeight="1">
      <c r="A23" s="171">
        <v>18</v>
      </c>
      <c r="B23" s="171">
        <v>4</v>
      </c>
      <c r="C23" s="171">
        <v>6</v>
      </c>
      <c r="D23" s="171">
        <v>22</v>
      </c>
      <c r="E23" s="157" t="s">
        <v>716</v>
      </c>
      <c r="F23" s="158" t="s">
        <v>713</v>
      </c>
      <c r="G23" s="159" t="s">
        <v>717</v>
      </c>
      <c r="H23" s="172" t="s">
        <v>700</v>
      </c>
      <c r="I23" s="173">
        <v>9</v>
      </c>
      <c r="J23" s="173">
        <v>15</v>
      </c>
      <c r="K23" s="173">
        <v>6</v>
      </c>
      <c r="L23" s="173"/>
      <c r="M23" s="174">
        <f t="shared" si="0"/>
        <v>30</v>
      </c>
      <c r="N23" s="173">
        <v>6</v>
      </c>
      <c r="O23" s="173"/>
      <c r="P23" s="175">
        <f t="shared" si="1"/>
        <v>30</v>
      </c>
      <c r="Q23" s="173"/>
      <c r="S23" s="176">
        <v>11</v>
      </c>
      <c r="T23" s="177">
        <v>16</v>
      </c>
      <c r="U23" s="176">
        <v>12</v>
      </c>
      <c r="V23" s="177"/>
      <c r="W23" s="175">
        <f t="shared" si="2"/>
        <v>39</v>
      </c>
      <c r="X23" s="173"/>
    </row>
    <row r="24" spans="1:24" ht="20.100000000000001" customHeight="1">
      <c r="A24" s="171">
        <v>19</v>
      </c>
      <c r="B24" s="171">
        <v>3</v>
      </c>
      <c r="C24" s="179">
        <v>7</v>
      </c>
      <c r="D24" s="171">
        <v>19</v>
      </c>
      <c r="E24" s="157" t="s">
        <v>716</v>
      </c>
      <c r="F24" s="158" t="s">
        <v>713</v>
      </c>
      <c r="G24" s="159" t="s">
        <v>718</v>
      </c>
      <c r="H24" s="172" t="s">
        <v>702</v>
      </c>
      <c r="I24" s="173">
        <v>7</v>
      </c>
      <c r="J24" s="173">
        <v>21</v>
      </c>
      <c r="K24" s="173">
        <v>2</v>
      </c>
      <c r="L24" s="173"/>
      <c r="M24" s="174">
        <f t="shared" si="0"/>
        <v>30</v>
      </c>
      <c r="N24" s="173">
        <v>2</v>
      </c>
      <c r="O24" s="173"/>
      <c r="P24" s="175">
        <f t="shared" si="1"/>
        <v>30</v>
      </c>
      <c r="Q24" s="173"/>
      <c r="S24" s="176">
        <v>7</v>
      </c>
      <c r="T24" s="177">
        <v>21</v>
      </c>
      <c r="U24" s="176">
        <v>2</v>
      </c>
      <c r="V24" s="177"/>
      <c r="W24" s="175">
        <f t="shared" si="2"/>
        <v>30</v>
      </c>
      <c r="X24" s="173"/>
    </row>
    <row r="25" spans="1:24" ht="20.100000000000001" customHeight="1">
      <c r="A25" s="171">
        <v>20</v>
      </c>
      <c r="B25" s="171">
        <v>1</v>
      </c>
      <c r="C25" s="179">
        <v>8</v>
      </c>
      <c r="D25" s="171">
        <v>23</v>
      </c>
      <c r="E25" s="157" t="s">
        <v>716</v>
      </c>
      <c r="F25" s="158" t="s">
        <v>713</v>
      </c>
      <c r="G25" s="159"/>
      <c r="H25" s="172" t="s">
        <v>703</v>
      </c>
      <c r="I25" s="173">
        <v>10</v>
      </c>
      <c r="J25" s="173">
        <v>21</v>
      </c>
      <c r="K25" s="173"/>
      <c r="L25" s="173"/>
      <c r="M25" s="174">
        <f t="shared" si="0"/>
        <v>31</v>
      </c>
      <c r="N25" s="173"/>
      <c r="O25" s="173"/>
      <c r="P25" s="175">
        <f t="shared" si="1"/>
        <v>31</v>
      </c>
      <c r="Q25" s="173"/>
      <c r="S25" s="176">
        <v>10</v>
      </c>
      <c r="T25" s="177">
        <v>29</v>
      </c>
      <c r="U25" s="176"/>
      <c r="V25" s="177"/>
      <c r="W25" s="175">
        <f t="shared" si="2"/>
        <v>39</v>
      </c>
      <c r="X25" s="173"/>
    </row>
    <row r="26" spans="1:24" ht="20.100000000000001" customHeight="1">
      <c r="A26" s="171">
        <v>21</v>
      </c>
      <c r="B26" s="171">
        <v>2</v>
      </c>
      <c r="C26" s="179">
        <v>8</v>
      </c>
      <c r="D26" s="171">
        <v>24</v>
      </c>
      <c r="E26" s="157" t="s">
        <v>716</v>
      </c>
      <c r="F26" s="158" t="s">
        <v>713</v>
      </c>
      <c r="G26" s="159"/>
      <c r="H26" s="172" t="s">
        <v>703</v>
      </c>
      <c r="I26" s="173">
        <v>10</v>
      </c>
      <c r="J26" s="173">
        <v>22</v>
      </c>
      <c r="K26" s="173"/>
      <c r="L26" s="173"/>
      <c r="M26" s="174">
        <f t="shared" si="0"/>
        <v>32</v>
      </c>
      <c r="N26" s="173"/>
      <c r="O26" s="173"/>
      <c r="P26" s="175">
        <f t="shared" si="1"/>
        <v>32</v>
      </c>
      <c r="Q26" s="173"/>
      <c r="S26" s="176">
        <v>10</v>
      </c>
      <c r="T26" s="177">
        <v>29</v>
      </c>
      <c r="U26" s="176"/>
      <c r="V26" s="177"/>
      <c r="W26" s="175">
        <f t="shared" si="2"/>
        <v>39</v>
      </c>
      <c r="X26" s="173"/>
    </row>
    <row r="27" spans="1:24" ht="20.100000000000001" customHeight="1">
      <c r="A27" s="171">
        <v>22</v>
      </c>
      <c r="B27" s="171">
        <v>4</v>
      </c>
      <c r="C27" s="179">
        <v>7</v>
      </c>
      <c r="D27" s="171">
        <v>14</v>
      </c>
      <c r="E27" s="157" t="s">
        <v>716</v>
      </c>
      <c r="F27" s="158" t="s">
        <v>713</v>
      </c>
      <c r="G27" s="159"/>
      <c r="H27" s="172" t="s">
        <v>703</v>
      </c>
      <c r="I27" s="173">
        <v>9</v>
      </c>
      <c r="J27" s="173">
        <v>21</v>
      </c>
      <c r="K27" s="173"/>
      <c r="L27" s="173"/>
      <c r="M27" s="174">
        <f t="shared" si="0"/>
        <v>30</v>
      </c>
      <c r="N27" s="173"/>
      <c r="O27" s="173"/>
      <c r="P27" s="175">
        <f t="shared" si="1"/>
        <v>30</v>
      </c>
      <c r="Q27" s="173"/>
      <c r="S27" s="176">
        <v>9</v>
      </c>
      <c r="T27" s="177">
        <v>21</v>
      </c>
      <c r="U27" s="176"/>
      <c r="V27" s="177"/>
      <c r="W27" s="175">
        <f t="shared" si="2"/>
        <v>30</v>
      </c>
      <c r="X27" s="173"/>
    </row>
    <row r="28" spans="1:24" ht="20.100000000000001" customHeight="1">
      <c r="A28" s="171">
        <v>23</v>
      </c>
      <c r="B28" s="171">
        <v>2</v>
      </c>
      <c r="C28" s="179">
        <v>9</v>
      </c>
      <c r="D28" s="179">
        <v>15</v>
      </c>
      <c r="E28" s="157" t="s">
        <v>722</v>
      </c>
      <c r="F28" s="158" t="s">
        <v>713</v>
      </c>
      <c r="G28" s="159" t="s">
        <v>723</v>
      </c>
      <c r="H28" s="172" t="s">
        <v>710</v>
      </c>
      <c r="I28" s="173">
        <v>9</v>
      </c>
      <c r="J28" s="173">
        <v>15</v>
      </c>
      <c r="K28" s="173">
        <v>6</v>
      </c>
      <c r="L28" s="173"/>
      <c r="M28" s="174">
        <f t="shared" si="0"/>
        <v>30</v>
      </c>
      <c r="N28" s="173">
        <v>6</v>
      </c>
      <c r="O28" s="173"/>
      <c r="P28" s="175">
        <f t="shared" si="1"/>
        <v>30</v>
      </c>
      <c r="Q28" s="173"/>
      <c r="S28" s="176">
        <v>9</v>
      </c>
      <c r="T28" s="177">
        <v>15</v>
      </c>
      <c r="U28" s="176">
        <v>6</v>
      </c>
      <c r="V28" s="177"/>
      <c r="W28" s="175">
        <f t="shared" si="2"/>
        <v>30</v>
      </c>
      <c r="X28" s="173"/>
    </row>
    <row r="29" spans="1:24" ht="20.100000000000001" customHeight="1">
      <c r="A29" s="171">
        <v>24</v>
      </c>
      <c r="B29" s="171">
        <v>3</v>
      </c>
      <c r="C29" s="179">
        <v>8</v>
      </c>
      <c r="D29" s="179">
        <v>22</v>
      </c>
      <c r="E29" s="157" t="s">
        <v>722</v>
      </c>
      <c r="F29" s="158" t="s">
        <v>713</v>
      </c>
      <c r="G29" s="159" t="s">
        <v>723</v>
      </c>
      <c r="H29" s="172" t="s">
        <v>710</v>
      </c>
      <c r="I29" s="173">
        <v>7</v>
      </c>
      <c r="J29" s="173">
        <v>17</v>
      </c>
      <c r="K29" s="173">
        <v>6</v>
      </c>
      <c r="L29" s="173"/>
      <c r="M29" s="174">
        <f t="shared" si="0"/>
        <v>30</v>
      </c>
      <c r="N29" s="173">
        <v>6</v>
      </c>
      <c r="O29" s="173"/>
      <c r="P29" s="175">
        <f t="shared" si="1"/>
        <v>30</v>
      </c>
      <c r="Q29" s="173"/>
      <c r="S29" s="176">
        <v>7</v>
      </c>
      <c r="T29" s="177">
        <v>18</v>
      </c>
      <c r="U29" s="176">
        <v>12</v>
      </c>
      <c r="V29" s="177"/>
      <c r="W29" s="175">
        <f t="shared" si="2"/>
        <v>37</v>
      </c>
      <c r="X29" s="173"/>
    </row>
    <row r="30" spans="1:24" ht="20.100000000000001" customHeight="1">
      <c r="A30" s="171">
        <v>25</v>
      </c>
      <c r="B30" s="171">
        <v>4</v>
      </c>
      <c r="C30" s="179">
        <v>8</v>
      </c>
      <c r="D30" s="179">
        <v>18</v>
      </c>
      <c r="E30" s="157" t="s">
        <v>722</v>
      </c>
      <c r="F30" s="158" t="s">
        <v>713</v>
      </c>
      <c r="G30" s="159" t="s">
        <v>723</v>
      </c>
      <c r="H30" s="172" t="s">
        <v>710</v>
      </c>
      <c r="I30" s="173">
        <v>7</v>
      </c>
      <c r="J30" s="173">
        <v>17</v>
      </c>
      <c r="K30" s="173">
        <v>6</v>
      </c>
      <c r="L30" s="173"/>
      <c r="M30" s="174">
        <f t="shared" si="0"/>
        <v>30</v>
      </c>
      <c r="N30" s="173">
        <v>6</v>
      </c>
      <c r="O30" s="173"/>
      <c r="P30" s="175">
        <f t="shared" si="1"/>
        <v>30</v>
      </c>
      <c r="Q30" s="173"/>
      <c r="S30" s="176">
        <v>7</v>
      </c>
      <c r="T30" s="177">
        <v>17</v>
      </c>
      <c r="U30" s="176">
        <v>6</v>
      </c>
      <c r="V30" s="177"/>
      <c r="W30" s="175">
        <f t="shared" si="2"/>
        <v>30</v>
      </c>
      <c r="X30" s="173"/>
    </row>
    <row r="31" spans="1:24" ht="20.100000000000001" customHeight="1">
      <c r="A31" s="171">
        <v>26</v>
      </c>
      <c r="B31" s="171">
        <v>1</v>
      </c>
      <c r="C31" s="179">
        <v>9</v>
      </c>
      <c r="D31" s="179">
        <v>24</v>
      </c>
      <c r="E31" s="157" t="s">
        <v>716</v>
      </c>
      <c r="F31" s="158" t="s">
        <v>713</v>
      </c>
      <c r="G31" s="159"/>
      <c r="H31" s="172" t="s">
        <v>704</v>
      </c>
      <c r="I31" s="173">
        <v>10</v>
      </c>
      <c r="J31" s="173">
        <v>21</v>
      </c>
      <c r="K31" s="173"/>
      <c r="L31" s="173"/>
      <c r="M31" s="174">
        <f t="shared" si="0"/>
        <v>31</v>
      </c>
      <c r="N31" s="173"/>
      <c r="O31" s="173"/>
      <c r="P31" s="175">
        <f t="shared" si="1"/>
        <v>31</v>
      </c>
      <c r="Q31" s="173"/>
      <c r="S31" s="176">
        <v>10</v>
      </c>
      <c r="T31" s="177">
        <v>28</v>
      </c>
      <c r="U31" s="176"/>
      <c r="V31" s="177"/>
      <c r="W31" s="175">
        <f t="shared" si="2"/>
        <v>38</v>
      </c>
      <c r="X31" s="173"/>
    </row>
    <row r="32" spans="1:24" ht="20.100000000000001" customHeight="1">
      <c r="A32" s="171">
        <v>27</v>
      </c>
      <c r="B32" s="171">
        <v>1</v>
      </c>
      <c r="C32" s="179">
        <v>10</v>
      </c>
      <c r="D32" s="179">
        <v>21</v>
      </c>
      <c r="E32" s="157" t="s">
        <v>722</v>
      </c>
      <c r="F32" s="158" t="s">
        <v>724</v>
      </c>
      <c r="G32" s="159" t="s">
        <v>725</v>
      </c>
      <c r="H32" s="172" t="s">
        <v>711</v>
      </c>
      <c r="I32" s="173">
        <v>7</v>
      </c>
      <c r="J32" s="173">
        <v>18</v>
      </c>
      <c r="K32" s="173"/>
      <c r="L32" s="173">
        <v>5</v>
      </c>
      <c r="M32" s="174">
        <f t="shared" si="0"/>
        <v>30</v>
      </c>
      <c r="N32" s="173"/>
      <c r="O32" s="173">
        <v>5</v>
      </c>
      <c r="P32" s="175">
        <f t="shared" si="1"/>
        <v>30</v>
      </c>
      <c r="Q32" s="173"/>
      <c r="S32" s="176">
        <v>7</v>
      </c>
      <c r="T32" s="177">
        <v>20</v>
      </c>
      <c r="U32" s="176"/>
      <c r="V32" s="177">
        <v>10</v>
      </c>
      <c r="W32" s="175">
        <f t="shared" si="2"/>
        <v>37</v>
      </c>
      <c r="X32" s="173"/>
    </row>
    <row r="33" spans="1:24" ht="20.100000000000001" customHeight="1">
      <c r="A33" s="171">
        <v>28</v>
      </c>
      <c r="B33" s="171">
        <v>2</v>
      </c>
      <c r="C33" s="179">
        <v>10</v>
      </c>
      <c r="D33" s="179">
        <v>13</v>
      </c>
      <c r="E33" s="157" t="s">
        <v>722</v>
      </c>
      <c r="F33" s="158" t="s">
        <v>724</v>
      </c>
      <c r="G33" s="159" t="s">
        <v>725</v>
      </c>
      <c r="H33" s="172" t="s">
        <v>711</v>
      </c>
      <c r="I33" s="173">
        <v>4</v>
      </c>
      <c r="J33" s="173">
        <v>16</v>
      </c>
      <c r="K33" s="173"/>
      <c r="L33" s="173">
        <v>10</v>
      </c>
      <c r="M33" s="174">
        <f t="shared" si="0"/>
        <v>30</v>
      </c>
      <c r="N33" s="173"/>
      <c r="O33" s="173">
        <v>10</v>
      </c>
      <c r="P33" s="175">
        <f t="shared" si="1"/>
        <v>30</v>
      </c>
      <c r="Q33" s="173"/>
      <c r="S33" s="176">
        <v>4</v>
      </c>
      <c r="T33" s="177">
        <v>16</v>
      </c>
      <c r="U33" s="176"/>
      <c r="V33" s="177">
        <v>10</v>
      </c>
      <c r="W33" s="175">
        <f t="shared" si="2"/>
        <v>30</v>
      </c>
      <c r="X33" s="173"/>
    </row>
    <row r="34" spans="1:24" ht="20.100000000000001" customHeight="1">
      <c r="A34" s="171">
        <v>29</v>
      </c>
      <c r="B34" s="171">
        <v>3</v>
      </c>
      <c r="C34" s="179">
        <v>9</v>
      </c>
      <c r="D34" s="179">
        <v>20</v>
      </c>
      <c r="E34" s="157" t="s">
        <v>722</v>
      </c>
      <c r="F34" s="158" t="s">
        <v>724</v>
      </c>
      <c r="G34" s="159" t="s">
        <v>725</v>
      </c>
      <c r="H34" s="178" t="s">
        <v>711</v>
      </c>
      <c r="I34" s="173">
        <v>4</v>
      </c>
      <c r="J34" s="173">
        <v>11</v>
      </c>
      <c r="K34" s="173"/>
      <c r="L34" s="173">
        <v>15</v>
      </c>
      <c r="M34" s="174">
        <f t="shared" si="0"/>
        <v>30</v>
      </c>
      <c r="N34" s="173"/>
      <c r="O34" s="173">
        <v>15</v>
      </c>
      <c r="P34" s="175">
        <f t="shared" si="1"/>
        <v>30</v>
      </c>
      <c r="Q34" s="173"/>
      <c r="S34" s="176">
        <v>4</v>
      </c>
      <c r="T34" s="177">
        <v>12</v>
      </c>
      <c r="U34" s="176"/>
      <c r="V34" s="177">
        <v>30</v>
      </c>
      <c r="W34" s="175">
        <f t="shared" si="2"/>
        <v>46</v>
      </c>
      <c r="X34" s="173"/>
    </row>
    <row r="35" spans="1:24" ht="20.100000000000001" customHeight="1">
      <c r="A35" s="171">
        <v>30</v>
      </c>
      <c r="B35" s="171">
        <v>1</v>
      </c>
      <c r="C35" s="179">
        <v>5</v>
      </c>
      <c r="D35" s="179">
        <v>25</v>
      </c>
      <c r="E35" s="157" t="s">
        <v>719</v>
      </c>
      <c r="F35" s="158" t="s">
        <v>713</v>
      </c>
      <c r="G35" s="159" t="s">
        <v>720</v>
      </c>
      <c r="H35" s="172" t="s">
        <v>706</v>
      </c>
      <c r="I35" s="173">
        <v>9</v>
      </c>
      <c r="J35" s="173">
        <v>17</v>
      </c>
      <c r="K35" s="173">
        <v>3</v>
      </c>
      <c r="L35" s="173"/>
      <c r="M35" s="174">
        <f t="shared" si="0"/>
        <v>29</v>
      </c>
      <c r="N35" s="173">
        <v>3</v>
      </c>
      <c r="O35" s="173"/>
      <c r="P35" s="175">
        <f t="shared" si="1"/>
        <v>29</v>
      </c>
      <c r="Q35" s="173"/>
      <c r="S35" s="176">
        <v>9</v>
      </c>
      <c r="T35" s="177">
        <v>20</v>
      </c>
      <c r="U35" s="176">
        <v>6</v>
      </c>
      <c r="V35" s="177"/>
      <c r="W35" s="175">
        <f t="shared" si="2"/>
        <v>35</v>
      </c>
      <c r="X35" s="173"/>
    </row>
    <row r="36" spans="1:24" ht="20.100000000000001" customHeight="1">
      <c r="A36" s="171">
        <v>31</v>
      </c>
      <c r="B36" s="171">
        <v>2</v>
      </c>
      <c r="C36" s="179">
        <v>5</v>
      </c>
      <c r="D36" s="179">
        <v>28</v>
      </c>
      <c r="E36" s="157" t="s">
        <v>719</v>
      </c>
      <c r="F36" s="158" t="s">
        <v>713</v>
      </c>
      <c r="G36" s="159" t="s">
        <v>720</v>
      </c>
      <c r="H36" s="172" t="s">
        <v>706</v>
      </c>
      <c r="I36" s="173">
        <v>5</v>
      </c>
      <c r="J36" s="173">
        <v>23</v>
      </c>
      <c r="K36" s="173">
        <v>3</v>
      </c>
      <c r="L36" s="173"/>
      <c r="M36" s="174">
        <f t="shared" si="0"/>
        <v>31</v>
      </c>
      <c r="N36" s="173">
        <v>3</v>
      </c>
      <c r="O36" s="173"/>
      <c r="P36" s="175">
        <f t="shared" si="1"/>
        <v>31</v>
      </c>
      <c r="Q36" s="173"/>
      <c r="S36" s="176">
        <v>5</v>
      </c>
      <c r="T36" s="177">
        <v>24</v>
      </c>
      <c r="U36" s="176">
        <v>6</v>
      </c>
      <c r="V36" s="177"/>
      <c r="W36" s="175">
        <f t="shared" si="2"/>
        <v>35</v>
      </c>
      <c r="X36" s="173"/>
    </row>
    <row r="37" spans="1:24" ht="20.100000000000001" customHeight="1">
      <c r="A37" s="171">
        <v>32</v>
      </c>
      <c r="B37" s="171">
        <v>2</v>
      </c>
      <c r="C37" s="179">
        <v>6</v>
      </c>
      <c r="D37" s="179">
        <v>28</v>
      </c>
      <c r="E37" s="157" t="s">
        <v>719</v>
      </c>
      <c r="F37" s="158" t="s">
        <v>713</v>
      </c>
      <c r="G37" s="159" t="s">
        <v>720</v>
      </c>
      <c r="H37" s="172" t="s">
        <v>706</v>
      </c>
      <c r="I37" s="173">
        <v>5</v>
      </c>
      <c r="J37" s="173">
        <v>23</v>
      </c>
      <c r="K37" s="173">
        <v>3</v>
      </c>
      <c r="L37" s="173"/>
      <c r="M37" s="174">
        <f t="shared" si="0"/>
        <v>31</v>
      </c>
      <c r="N37" s="173">
        <v>3</v>
      </c>
      <c r="O37" s="173"/>
      <c r="P37" s="175">
        <f t="shared" si="1"/>
        <v>31</v>
      </c>
      <c r="Q37" s="173"/>
      <c r="S37" s="176">
        <v>5</v>
      </c>
      <c r="T37" s="177">
        <v>24</v>
      </c>
      <c r="U37" s="176">
        <v>6</v>
      </c>
      <c r="V37" s="177"/>
      <c r="W37" s="175">
        <f t="shared" si="2"/>
        <v>35</v>
      </c>
      <c r="X37" s="173"/>
    </row>
    <row r="38" spans="1:24" ht="20.100000000000001" customHeight="1">
      <c r="A38" s="171">
        <v>33</v>
      </c>
      <c r="B38" s="171">
        <v>3</v>
      </c>
      <c r="C38" s="179">
        <v>4</v>
      </c>
      <c r="D38" s="179">
        <v>30</v>
      </c>
      <c r="E38" s="157" t="s">
        <v>719</v>
      </c>
      <c r="F38" s="158" t="s">
        <v>713</v>
      </c>
      <c r="G38" s="159" t="s">
        <v>720</v>
      </c>
      <c r="H38" s="172" t="s">
        <v>706</v>
      </c>
      <c r="I38" s="173">
        <v>5</v>
      </c>
      <c r="J38" s="173">
        <v>25</v>
      </c>
      <c r="K38" s="173"/>
      <c r="L38" s="173"/>
      <c r="M38" s="174">
        <f t="shared" si="0"/>
        <v>30</v>
      </c>
      <c r="N38" s="173"/>
      <c r="O38" s="173"/>
      <c r="P38" s="175">
        <f t="shared" si="1"/>
        <v>30</v>
      </c>
      <c r="Q38" s="173"/>
      <c r="S38" s="176">
        <v>5</v>
      </c>
      <c r="T38" s="177">
        <v>31</v>
      </c>
      <c r="U38" s="176"/>
      <c r="V38" s="177"/>
      <c r="W38" s="175">
        <f t="shared" si="2"/>
        <v>36</v>
      </c>
      <c r="X38" s="173"/>
    </row>
    <row r="39" spans="1:24" ht="20.100000000000001" customHeight="1">
      <c r="A39" s="171">
        <v>34</v>
      </c>
      <c r="B39" s="171">
        <v>3</v>
      </c>
      <c r="C39" s="179">
        <v>5</v>
      </c>
      <c r="D39" s="179">
        <v>31</v>
      </c>
      <c r="E39" s="157" t="s">
        <v>719</v>
      </c>
      <c r="F39" s="158" t="s">
        <v>713</v>
      </c>
      <c r="G39" s="159" t="s">
        <v>720</v>
      </c>
      <c r="H39" s="172" t="s">
        <v>706</v>
      </c>
      <c r="I39" s="173">
        <v>5</v>
      </c>
      <c r="J39" s="173">
        <v>25</v>
      </c>
      <c r="K39" s="173"/>
      <c r="L39" s="173"/>
      <c r="M39" s="174">
        <f t="shared" si="0"/>
        <v>30</v>
      </c>
      <c r="N39" s="173"/>
      <c r="O39" s="173"/>
      <c r="P39" s="175">
        <f t="shared" si="1"/>
        <v>30</v>
      </c>
      <c r="Q39" s="173"/>
      <c r="S39" s="176">
        <v>5</v>
      </c>
      <c r="T39" s="177">
        <v>32</v>
      </c>
      <c r="U39" s="176"/>
      <c r="V39" s="177"/>
      <c r="W39" s="175">
        <f t="shared" si="2"/>
        <v>37</v>
      </c>
      <c r="X39" s="173"/>
    </row>
    <row r="40" spans="1:24" ht="20.100000000000001" customHeight="1">
      <c r="A40" s="171">
        <v>35</v>
      </c>
      <c r="B40" s="171">
        <v>4</v>
      </c>
      <c r="C40" s="179">
        <v>4</v>
      </c>
      <c r="D40" s="179">
        <v>32</v>
      </c>
      <c r="E40" s="157" t="s">
        <v>719</v>
      </c>
      <c r="F40" s="158" t="s">
        <v>713</v>
      </c>
      <c r="G40" s="159" t="s">
        <v>720</v>
      </c>
      <c r="H40" s="172" t="s">
        <v>706</v>
      </c>
      <c r="I40" s="173">
        <v>5</v>
      </c>
      <c r="J40" s="173">
        <v>25</v>
      </c>
      <c r="K40" s="173"/>
      <c r="L40" s="173"/>
      <c r="M40" s="174">
        <f t="shared" si="0"/>
        <v>30</v>
      </c>
      <c r="N40" s="173"/>
      <c r="O40" s="173"/>
      <c r="P40" s="175">
        <f t="shared" si="1"/>
        <v>30</v>
      </c>
      <c r="Q40" s="173"/>
      <c r="S40" s="176">
        <v>5</v>
      </c>
      <c r="T40" s="177">
        <v>35</v>
      </c>
      <c r="U40" s="176"/>
      <c r="V40" s="177"/>
      <c r="W40" s="175">
        <f t="shared" si="2"/>
        <v>40</v>
      </c>
      <c r="X40" s="173"/>
    </row>
    <row r="41" spans="1:24" ht="20.100000000000001" customHeight="1">
      <c r="A41" s="171">
        <v>36</v>
      </c>
      <c r="B41" s="171">
        <v>4</v>
      </c>
      <c r="C41" s="179">
        <v>5</v>
      </c>
      <c r="D41" s="179">
        <v>23</v>
      </c>
      <c r="E41" s="157" t="s">
        <v>719</v>
      </c>
      <c r="F41" s="158" t="s">
        <v>713</v>
      </c>
      <c r="G41" s="159" t="s">
        <v>721</v>
      </c>
      <c r="H41" s="172" t="s">
        <v>1353</v>
      </c>
      <c r="I41" s="173">
        <v>5</v>
      </c>
      <c r="J41" s="173">
        <v>25</v>
      </c>
      <c r="K41" s="173"/>
      <c r="L41" s="173"/>
      <c r="M41" s="174">
        <f t="shared" si="0"/>
        <v>30</v>
      </c>
      <c r="N41" s="173"/>
      <c r="O41" s="173"/>
      <c r="P41" s="175">
        <f t="shared" si="1"/>
        <v>30</v>
      </c>
      <c r="Q41" s="173"/>
      <c r="S41" s="176">
        <v>5</v>
      </c>
      <c r="T41" s="177">
        <v>35</v>
      </c>
      <c r="U41" s="176"/>
      <c r="V41" s="177"/>
      <c r="W41" s="175">
        <f t="shared" si="2"/>
        <v>40</v>
      </c>
      <c r="X41" s="173"/>
    </row>
    <row r="42" spans="1:24" ht="20.100000000000001" customHeight="1">
      <c r="A42" s="171">
        <v>37</v>
      </c>
      <c r="B42" s="171">
        <v>1</v>
      </c>
      <c r="C42" s="179">
        <v>6</v>
      </c>
      <c r="D42" s="179">
        <v>26</v>
      </c>
      <c r="E42" s="157" t="s">
        <v>719</v>
      </c>
      <c r="F42" s="158" t="s">
        <v>713</v>
      </c>
      <c r="G42" s="159" t="s">
        <v>1352</v>
      </c>
      <c r="H42" s="172" t="s">
        <v>707</v>
      </c>
      <c r="I42" s="173">
        <v>9</v>
      </c>
      <c r="J42" s="173">
        <v>17</v>
      </c>
      <c r="K42" s="173">
        <v>3</v>
      </c>
      <c r="L42" s="173"/>
      <c r="M42" s="174">
        <f t="shared" si="0"/>
        <v>29</v>
      </c>
      <c r="N42" s="173"/>
      <c r="O42" s="173"/>
      <c r="P42" s="175">
        <f t="shared" si="1"/>
        <v>29</v>
      </c>
      <c r="Q42" s="173"/>
      <c r="S42" s="176">
        <v>9</v>
      </c>
      <c r="T42" s="177">
        <v>19</v>
      </c>
      <c r="U42" s="176">
        <v>6</v>
      </c>
      <c r="V42" s="177"/>
      <c r="W42" s="175">
        <f t="shared" si="2"/>
        <v>34</v>
      </c>
      <c r="X42" s="173"/>
    </row>
    <row r="43" spans="1:24" ht="20.100000000000001" customHeight="1">
      <c r="A43" s="171"/>
      <c r="B43" s="171"/>
      <c r="C43" s="179"/>
      <c r="D43" s="179"/>
      <c r="E43" s="157"/>
      <c r="F43" s="158"/>
      <c r="G43" s="159"/>
      <c r="H43" s="172"/>
      <c r="I43" s="173"/>
      <c r="J43" s="173"/>
      <c r="K43" s="173"/>
      <c r="L43" s="173"/>
      <c r="M43" s="174"/>
      <c r="N43" s="173"/>
      <c r="O43" s="173"/>
      <c r="P43" s="175"/>
      <c r="Q43" s="173"/>
      <c r="S43" s="176"/>
      <c r="T43" s="177"/>
      <c r="U43" s="176"/>
      <c r="V43" s="177"/>
      <c r="W43" s="175"/>
      <c r="X43" s="173"/>
    </row>
    <row r="44" spans="1:24" ht="20.100000000000001" customHeight="1">
      <c r="A44" s="171"/>
      <c r="B44" s="171"/>
      <c r="C44" s="179"/>
      <c r="D44" s="179"/>
      <c r="E44" s="157"/>
      <c r="F44" s="158"/>
      <c r="G44" s="159"/>
      <c r="H44" s="172"/>
      <c r="I44" s="173"/>
      <c r="J44" s="173"/>
      <c r="K44" s="173"/>
      <c r="L44" s="173"/>
      <c r="M44" s="174"/>
      <c r="N44" s="173"/>
      <c r="O44" s="173"/>
      <c r="P44" s="175"/>
      <c r="Q44" s="173"/>
      <c r="S44" s="176"/>
      <c r="T44" s="177"/>
      <c r="U44" s="176"/>
      <c r="V44" s="177"/>
      <c r="W44" s="175"/>
      <c r="X44" s="173"/>
    </row>
    <row r="45" spans="1:24" ht="20.100000000000001" customHeight="1">
      <c r="A45" s="171"/>
      <c r="B45" s="171"/>
      <c r="C45" s="179"/>
      <c r="D45" s="179"/>
      <c r="E45" s="157"/>
      <c r="F45" s="158"/>
      <c r="G45" s="159"/>
      <c r="H45" s="172"/>
      <c r="I45" s="173"/>
      <c r="J45" s="173"/>
      <c r="K45" s="173"/>
      <c r="L45" s="173"/>
      <c r="M45" s="174"/>
      <c r="N45" s="173"/>
      <c r="O45" s="173"/>
      <c r="P45" s="175"/>
      <c r="Q45" s="173"/>
      <c r="S45" s="176"/>
      <c r="T45" s="177"/>
      <c r="U45" s="176"/>
      <c r="V45" s="177"/>
      <c r="W45" s="175"/>
      <c r="X45" s="173"/>
    </row>
    <row r="46" spans="1:24" ht="20.100000000000001" customHeight="1">
      <c r="A46" s="171"/>
      <c r="B46" s="171"/>
      <c r="C46" s="179"/>
      <c r="D46" s="179"/>
      <c r="E46" s="157"/>
      <c r="F46" s="158"/>
      <c r="G46" s="159"/>
      <c r="H46" s="172"/>
      <c r="I46" s="173"/>
      <c r="J46" s="173"/>
      <c r="K46" s="173"/>
      <c r="L46" s="173"/>
      <c r="M46" s="174"/>
      <c r="N46" s="173"/>
      <c r="O46" s="173"/>
      <c r="P46" s="175"/>
      <c r="Q46" s="173"/>
      <c r="S46" s="176"/>
      <c r="T46" s="177"/>
      <c r="U46" s="176"/>
      <c r="V46" s="177"/>
      <c r="W46" s="175"/>
      <c r="X46" s="173"/>
    </row>
    <row r="47" spans="1:24" ht="20.100000000000001" customHeight="1">
      <c r="A47" s="171"/>
      <c r="B47" s="171"/>
      <c r="C47" s="179"/>
      <c r="D47" s="179"/>
      <c r="E47" s="157"/>
      <c r="F47" s="158"/>
      <c r="G47" s="159"/>
      <c r="H47" s="172"/>
      <c r="I47" s="173"/>
      <c r="J47" s="173"/>
      <c r="K47" s="173"/>
      <c r="L47" s="173"/>
      <c r="M47" s="174"/>
      <c r="N47" s="173"/>
      <c r="O47" s="173"/>
      <c r="P47" s="175"/>
      <c r="Q47" s="173"/>
      <c r="S47" s="176"/>
      <c r="T47" s="177"/>
      <c r="U47" s="176"/>
      <c r="V47" s="177"/>
      <c r="W47" s="175"/>
      <c r="X47" s="173"/>
    </row>
    <row r="48" spans="1:24" ht="20.100000000000001" customHeight="1">
      <c r="A48" s="171"/>
      <c r="B48" s="171"/>
      <c r="C48" s="179"/>
      <c r="D48" s="179"/>
      <c r="E48" s="157"/>
      <c r="F48" s="158"/>
      <c r="G48" s="159"/>
      <c r="H48" s="172"/>
      <c r="I48" s="173"/>
      <c r="J48" s="173"/>
      <c r="K48" s="173"/>
      <c r="L48" s="173"/>
      <c r="M48" s="174"/>
      <c r="N48" s="173"/>
      <c r="O48" s="173"/>
      <c r="P48" s="175"/>
      <c r="Q48" s="173"/>
      <c r="S48" s="176"/>
      <c r="T48" s="177"/>
      <c r="U48" s="176"/>
      <c r="V48" s="177"/>
      <c r="W48" s="175"/>
      <c r="X48" s="173"/>
    </row>
    <row r="49" spans="1:24" ht="20.100000000000001" customHeight="1">
      <c r="A49" s="171"/>
      <c r="B49" s="171"/>
      <c r="C49" s="179"/>
      <c r="D49" s="179"/>
      <c r="E49" s="157"/>
      <c r="F49" s="158"/>
      <c r="G49" s="159"/>
      <c r="H49" s="172"/>
      <c r="I49" s="173"/>
      <c r="J49" s="173"/>
      <c r="K49" s="173"/>
      <c r="L49" s="173"/>
      <c r="M49" s="174"/>
      <c r="N49" s="173"/>
      <c r="O49" s="173"/>
      <c r="P49" s="175"/>
      <c r="Q49" s="173"/>
      <c r="S49" s="176"/>
      <c r="T49" s="177"/>
      <c r="U49" s="176"/>
      <c r="V49" s="177"/>
      <c r="W49" s="175"/>
      <c r="X49" s="173"/>
    </row>
    <row r="50" spans="1:24" ht="20.100000000000001" customHeight="1">
      <c r="A50" s="171"/>
      <c r="B50" s="171"/>
      <c r="C50" s="179"/>
      <c r="D50" s="179"/>
      <c r="E50" s="157"/>
      <c r="F50" s="158"/>
      <c r="G50" s="159"/>
      <c r="H50" s="172"/>
      <c r="I50" s="173"/>
      <c r="J50" s="173"/>
      <c r="K50" s="173"/>
      <c r="L50" s="173"/>
      <c r="M50" s="174"/>
      <c r="N50" s="173"/>
      <c r="O50" s="173"/>
      <c r="P50" s="175"/>
      <c r="Q50" s="173"/>
      <c r="S50" s="176"/>
      <c r="T50" s="177"/>
      <c r="U50" s="176"/>
      <c r="V50" s="177"/>
      <c r="W50" s="175"/>
      <c r="X50" s="173"/>
    </row>
    <row r="51" spans="1:24" ht="20.100000000000001" customHeight="1">
      <c r="A51" s="171"/>
      <c r="B51" s="171"/>
      <c r="C51" s="179"/>
      <c r="D51" s="179"/>
      <c r="E51" s="157"/>
      <c r="F51" s="158"/>
      <c r="G51" s="159"/>
      <c r="H51" s="172"/>
      <c r="I51" s="173"/>
      <c r="J51" s="173"/>
      <c r="K51" s="173"/>
      <c r="L51" s="173"/>
      <c r="M51" s="174"/>
      <c r="N51" s="173"/>
      <c r="O51" s="173"/>
      <c r="P51" s="175"/>
      <c r="Q51" s="173"/>
      <c r="S51" s="176"/>
      <c r="T51" s="177"/>
      <c r="U51" s="176"/>
      <c r="V51" s="177"/>
      <c r="W51" s="175"/>
      <c r="X51" s="173"/>
    </row>
    <row r="52" spans="1:24" ht="20.100000000000001" customHeight="1">
      <c r="A52" s="171"/>
      <c r="B52" s="171"/>
      <c r="C52" s="179"/>
      <c r="D52" s="179"/>
      <c r="E52" s="157"/>
      <c r="F52" s="158"/>
      <c r="G52" s="159"/>
      <c r="H52" s="172"/>
      <c r="I52" s="173"/>
      <c r="J52" s="173"/>
      <c r="K52" s="173"/>
      <c r="L52" s="173"/>
      <c r="M52" s="174"/>
      <c r="N52" s="173"/>
      <c r="O52" s="173"/>
      <c r="P52" s="175"/>
      <c r="Q52" s="173"/>
      <c r="S52" s="176"/>
      <c r="T52" s="177"/>
      <c r="U52" s="176"/>
      <c r="V52" s="177"/>
      <c r="W52" s="175"/>
      <c r="X52" s="173"/>
    </row>
    <row r="53" spans="1:24" ht="20.100000000000001" customHeight="1">
      <c r="A53" s="171"/>
      <c r="B53" s="171"/>
      <c r="C53" s="179"/>
      <c r="D53" s="179"/>
      <c r="E53" s="157"/>
      <c r="F53" s="158"/>
      <c r="G53" s="159"/>
      <c r="H53" s="172"/>
      <c r="I53" s="173"/>
      <c r="J53" s="173"/>
      <c r="K53" s="173"/>
      <c r="L53" s="173"/>
      <c r="M53" s="174"/>
      <c r="N53" s="173"/>
      <c r="O53" s="173"/>
      <c r="P53" s="175"/>
      <c r="Q53" s="173"/>
      <c r="S53" s="176"/>
      <c r="T53" s="177"/>
      <c r="U53" s="176"/>
      <c r="V53" s="177"/>
      <c r="W53" s="175"/>
      <c r="X53" s="173"/>
    </row>
    <row r="54" spans="1:24" ht="20.100000000000001" customHeight="1">
      <c r="A54" s="171"/>
      <c r="B54" s="171"/>
      <c r="C54" s="179"/>
      <c r="D54" s="179"/>
      <c r="E54" s="157"/>
      <c r="F54" s="158"/>
      <c r="G54" s="159"/>
      <c r="H54" s="172"/>
      <c r="I54" s="173"/>
      <c r="J54" s="173"/>
      <c r="K54" s="173"/>
      <c r="L54" s="173"/>
      <c r="M54" s="174"/>
      <c r="N54" s="173"/>
      <c r="O54" s="173"/>
      <c r="P54" s="175"/>
      <c r="Q54" s="173"/>
      <c r="S54" s="176"/>
      <c r="T54" s="177"/>
      <c r="U54" s="176"/>
      <c r="V54" s="177"/>
      <c r="W54" s="175"/>
      <c r="X54" s="173"/>
    </row>
    <row r="55" spans="1:24" s="180" customFormat="1" ht="20.100000000000001" customHeight="1">
      <c r="A55" s="1584"/>
      <c r="B55" s="1584"/>
      <c r="C55" s="1584"/>
      <c r="D55" s="1584"/>
      <c r="E55" s="1584"/>
      <c r="F55" s="1584"/>
      <c r="G55" s="1584"/>
      <c r="H55" s="1584"/>
      <c r="I55" s="1585">
        <f>SUM(I6:I54)</f>
        <v>351</v>
      </c>
      <c r="J55" s="1585">
        <f t="shared" ref="J55:U55" si="3">SUM(J6:J54)</f>
        <v>704</v>
      </c>
      <c r="K55" s="1585">
        <f t="shared" si="3"/>
        <v>44</v>
      </c>
      <c r="L55" s="1585">
        <f>SUM(L6:L54)</f>
        <v>30</v>
      </c>
      <c r="M55" s="1587">
        <f>SUM(M6:M54)</f>
        <v>1129</v>
      </c>
      <c r="N55" s="1585">
        <f>SUM(N6:N54)</f>
        <v>41</v>
      </c>
      <c r="O55" s="1585">
        <f>SUM(O6:O54)</f>
        <v>30</v>
      </c>
      <c r="P55" s="1591">
        <f>SUM(P6:P54)</f>
        <v>1129</v>
      </c>
      <c r="Q55" s="1585">
        <f t="shared" si="3"/>
        <v>0</v>
      </c>
      <c r="S55" s="1585">
        <f>SUM(S6:S54)</f>
        <v>353</v>
      </c>
      <c r="T55" s="1593">
        <f>SUM(T6:T54)</f>
        <v>803</v>
      </c>
      <c r="U55" s="1585">
        <f t="shared" si="3"/>
        <v>74</v>
      </c>
      <c r="V55" s="1593">
        <f>SUM(V6:V54)</f>
        <v>50</v>
      </c>
      <c r="W55" s="1591">
        <f>SUM(W6:W54)</f>
        <v>1280</v>
      </c>
      <c r="X55" s="1585">
        <f t="shared" ref="X55" si="4">SUM(X6:X54)</f>
        <v>0</v>
      </c>
    </row>
    <row r="56" spans="1:24" s="180" customFormat="1" ht="20.100000000000001" customHeight="1">
      <c r="A56" s="1584"/>
      <c r="B56" s="1584"/>
      <c r="C56" s="1584"/>
      <c r="D56" s="1584"/>
      <c r="E56" s="1584"/>
      <c r="F56" s="1584"/>
      <c r="G56" s="1584"/>
      <c r="H56" s="1584"/>
      <c r="I56" s="1586"/>
      <c r="J56" s="1586"/>
      <c r="K56" s="1586"/>
      <c r="L56" s="1586"/>
      <c r="M56" s="1588"/>
      <c r="N56" s="1586"/>
      <c r="O56" s="1586"/>
      <c r="P56" s="1592"/>
      <c r="Q56" s="1586"/>
      <c r="S56" s="1586"/>
      <c r="T56" s="1594"/>
      <c r="U56" s="1586"/>
      <c r="V56" s="1594"/>
      <c r="W56" s="1592"/>
      <c r="X56" s="1586"/>
    </row>
  </sheetData>
  <sheetProtection selectLockedCells="1"/>
  <mergeCells count="44">
    <mergeCell ref="W55:W56"/>
    <mergeCell ref="X55:X56"/>
    <mergeCell ref="P55:P56"/>
    <mergeCell ref="Q55:Q56"/>
    <mergeCell ref="S55:S56"/>
    <mergeCell ref="T55:T56"/>
    <mergeCell ref="U55:U56"/>
    <mergeCell ref="V55:V56"/>
    <mergeCell ref="L55:L56"/>
    <mergeCell ref="M55:M56"/>
    <mergeCell ref="N55:N56"/>
    <mergeCell ref="O55:O56"/>
    <mergeCell ref="Q3:Q4"/>
    <mergeCell ref="E5:G5"/>
    <mergeCell ref="A55:H56"/>
    <mergeCell ref="I55:I56"/>
    <mergeCell ref="J55:J56"/>
    <mergeCell ref="K55:K56"/>
    <mergeCell ref="S2:X2"/>
    <mergeCell ref="E3:E4"/>
    <mergeCell ref="F3:F4"/>
    <mergeCell ref="G3:G4"/>
    <mergeCell ref="I3:I4"/>
    <mergeCell ref="J3:J4"/>
    <mergeCell ref="K3:K4"/>
    <mergeCell ref="L3:L4"/>
    <mergeCell ref="M3:M4"/>
    <mergeCell ref="N3:N4"/>
    <mergeCell ref="X3:X4"/>
    <mergeCell ref="S3:S4"/>
    <mergeCell ref="T3:T4"/>
    <mergeCell ref="U3:U4"/>
    <mergeCell ref="V3:V4"/>
    <mergeCell ref="W3:W4"/>
    <mergeCell ref="A1:Q1"/>
    <mergeCell ref="A2:A4"/>
    <mergeCell ref="B2:B4"/>
    <mergeCell ref="C2:C4"/>
    <mergeCell ref="D2:D4"/>
    <mergeCell ref="E2:G2"/>
    <mergeCell ref="H2:H4"/>
    <mergeCell ref="I2:Q2"/>
    <mergeCell ref="O3:O4"/>
    <mergeCell ref="P3:P4"/>
  </mergeCells>
  <printOptions horizontalCentered="1"/>
  <pageMargins left="0.25" right="0.25" top="0.75" bottom="0.75" header="0.3" footer="0.3"/>
  <pageSetup paperSize="9" scale="90" orientation="landscape" r:id="rId1"/>
  <headerFooter alignWithMargins="0">
    <oddFooter>&amp;C</oddFooter>
  </headerFooter>
  <ignoredErrors>
    <ignoredError sqref="I55:Q56 S55:X56"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dimension ref="A1:P70"/>
  <sheetViews>
    <sheetView showZeros="0" tabSelected="1" topLeftCell="A43" workbookViewId="0">
      <selection activeCell="H75" sqref="H75"/>
    </sheetView>
  </sheetViews>
  <sheetFormatPr defaultColWidth="11.5" defaultRowHeight="12.75"/>
  <cols>
    <col min="1" max="2" width="4.83203125" style="167" customWidth="1"/>
    <col min="3" max="3" width="7.83203125" style="167" customWidth="1"/>
    <col min="4" max="4" width="4.83203125" style="167" customWidth="1"/>
    <col min="5" max="5" width="3.83203125" style="164" customWidth="1"/>
    <col min="6" max="6" width="2.83203125" style="165" customWidth="1"/>
    <col min="7" max="7" width="4.83203125" style="166" customWidth="1"/>
    <col min="8" max="9" width="35.83203125" style="167" customWidth="1"/>
    <col min="10" max="16" width="6.83203125" style="181" customWidth="1"/>
    <col min="17" max="245" width="11.5" style="167"/>
    <col min="246" max="247" width="4.83203125" style="167" customWidth="1"/>
    <col min="248" max="248" width="7.83203125" style="167" customWidth="1"/>
    <col min="249" max="249" width="4.83203125" style="167" customWidth="1"/>
    <col min="250" max="250" width="3.83203125" style="167" customWidth="1"/>
    <col min="251" max="251" width="2.83203125" style="167" customWidth="1"/>
    <col min="252" max="252" width="4.83203125" style="167" customWidth="1"/>
    <col min="253" max="253" width="35.83203125" style="167" customWidth="1"/>
    <col min="254" max="262" width="6.83203125" style="167" customWidth="1"/>
    <col min="263" max="263" width="1" style="167" customWidth="1"/>
    <col min="264" max="269" width="6.83203125" style="167" customWidth="1"/>
    <col min="270" max="501" width="11.5" style="167"/>
    <col min="502" max="503" width="4.83203125" style="167" customWidth="1"/>
    <col min="504" max="504" width="7.83203125" style="167" customWidth="1"/>
    <col min="505" max="505" width="4.83203125" style="167" customWidth="1"/>
    <col min="506" max="506" width="3.83203125" style="167" customWidth="1"/>
    <col min="507" max="507" width="2.83203125" style="167" customWidth="1"/>
    <col min="508" max="508" width="4.83203125" style="167" customWidth="1"/>
    <col min="509" max="509" width="35.83203125" style="167" customWidth="1"/>
    <col min="510" max="518" width="6.83203125" style="167" customWidth="1"/>
    <col min="519" max="519" width="1" style="167" customWidth="1"/>
    <col min="520" max="525" width="6.83203125" style="167" customWidth="1"/>
    <col min="526" max="757" width="11.5" style="167"/>
    <col min="758" max="759" width="4.83203125" style="167" customWidth="1"/>
    <col min="760" max="760" width="7.83203125" style="167" customWidth="1"/>
    <col min="761" max="761" width="4.83203125" style="167" customWidth="1"/>
    <col min="762" max="762" width="3.83203125" style="167" customWidth="1"/>
    <col min="763" max="763" width="2.83203125" style="167" customWidth="1"/>
    <col min="764" max="764" width="4.83203125" style="167" customWidth="1"/>
    <col min="765" max="765" width="35.83203125" style="167" customWidth="1"/>
    <col min="766" max="774" width="6.83203125" style="167" customWidth="1"/>
    <col min="775" max="775" width="1" style="167" customWidth="1"/>
    <col min="776" max="781" width="6.83203125" style="167" customWidth="1"/>
    <col min="782" max="1013" width="11.5" style="167"/>
    <col min="1014" max="1015" width="4.83203125" style="167" customWidth="1"/>
    <col min="1016" max="1016" width="7.83203125" style="167" customWidth="1"/>
    <col min="1017" max="1017" width="4.83203125" style="167" customWidth="1"/>
    <col min="1018" max="1018" width="3.83203125" style="167" customWidth="1"/>
    <col min="1019" max="1019" width="2.83203125" style="167" customWidth="1"/>
    <col min="1020" max="1020" width="4.83203125" style="167" customWidth="1"/>
    <col min="1021" max="1021" width="35.83203125" style="167" customWidth="1"/>
    <col min="1022" max="1030" width="6.83203125" style="167" customWidth="1"/>
    <col min="1031" max="1031" width="1" style="167" customWidth="1"/>
    <col min="1032" max="1037" width="6.83203125" style="167" customWidth="1"/>
    <col min="1038" max="1269" width="11.5" style="167"/>
    <col min="1270" max="1271" width="4.83203125" style="167" customWidth="1"/>
    <col min="1272" max="1272" width="7.83203125" style="167" customWidth="1"/>
    <col min="1273" max="1273" width="4.83203125" style="167" customWidth="1"/>
    <col min="1274" max="1274" width="3.83203125" style="167" customWidth="1"/>
    <col min="1275" max="1275" width="2.83203125" style="167" customWidth="1"/>
    <col min="1276" max="1276" width="4.83203125" style="167" customWidth="1"/>
    <col min="1277" max="1277" width="35.83203125" style="167" customWidth="1"/>
    <col min="1278" max="1286" width="6.83203125" style="167" customWidth="1"/>
    <col min="1287" max="1287" width="1" style="167" customWidth="1"/>
    <col min="1288" max="1293" width="6.83203125" style="167" customWidth="1"/>
    <col min="1294" max="1525" width="11.5" style="167"/>
    <col min="1526" max="1527" width="4.83203125" style="167" customWidth="1"/>
    <col min="1528" max="1528" width="7.83203125" style="167" customWidth="1"/>
    <col min="1529" max="1529" width="4.83203125" style="167" customWidth="1"/>
    <col min="1530" max="1530" width="3.83203125" style="167" customWidth="1"/>
    <col min="1531" max="1531" width="2.83203125" style="167" customWidth="1"/>
    <col min="1532" max="1532" width="4.83203125" style="167" customWidth="1"/>
    <col min="1533" max="1533" width="35.83203125" style="167" customWidth="1"/>
    <col min="1534" max="1542" width="6.83203125" style="167" customWidth="1"/>
    <col min="1543" max="1543" width="1" style="167" customWidth="1"/>
    <col min="1544" max="1549" width="6.83203125" style="167" customWidth="1"/>
    <col min="1550" max="1781" width="11.5" style="167"/>
    <col min="1782" max="1783" width="4.83203125" style="167" customWidth="1"/>
    <col min="1784" max="1784" width="7.83203125" style="167" customWidth="1"/>
    <col min="1785" max="1785" width="4.83203125" style="167" customWidth="1"/>
    <col min="1786" max="1786" width="3.83203125" style="167" customWidth="1"/>
    <col min="1787" max="1787" width="2.83203125" style="167" customWidth="1"/>
    <col min="1788" max="1788" width="4.83203125" style="167" customWidth="1"/>
    <col min="1789" max="1789" width="35.83203125" style="167" customWidth="1"/>
    <col min="1790" max="1798" width="6.83203125" style="167" customWidth="1"/>
    <col min="1799" max="1799" width="1" style="167" customWidth="1"/>
    <col min="1800" max="1805" width="6.83203125" style="167" customWidth="1"/>
    <col min="1806" max="2037" width="11.5" style="167"/>
    <col min="2038" max="2039" width="4.83203125" style="167" customWidth="1"/>
    <col min="2040" max="2040" width="7.83203125" style="167" customWidth="1"/>
    <col min="2041" max="2041" width="4.83203125" style="167" customWidth="1"/>
    <col min="2042" max="2042" width="3.83203125" style="167" customWidth="1"/>
    <col min="2043" max="2043" width="2.83203125" style="167" customWidth="1"/>
    <col min="2044" max="2044" width="4.83203125" style="167" customWidth="1"/>
    <col min="2045" max="2045" width="35.83203125" style="167" customWidth="1"/>
    <col min="2046" max="2054" width="6.83203125" style="167" customWidth="1"/>
    <col min="2055" max="2055" width="1" style="167" customWidth="1"/>
    <col min="2056" max="2061" width="6.83203125" style="167" customWidth="1"/>
    <col min="2062" max="2293" width="11.5" style="167"/>
    <col min="2294" max="2295" width="4.83203125" style="167" customWidth="1"/>
    <col min="2296" max="2296" width="7.83203125" style="167" customWidth="1"/>
    <col min="2297" max="2297" width="4.83203125" style="167" customWidth="1"/>
    <col min="2298" max="2298" width="3.83203125" style="167" customWidth="1"/>
    <col min="2299" max="2299" width="2.83203125" style="167" customWidth="1"/>
    <col min="2300" max="2300" width="4.83203125" style="167" customWidth="1"/>
    <col min="2301" max="2301" width="35.83203125" style="167" customWidth="1"/>
    <col min="2302" max="2310" width="6.83203125" style="167" customWidth="1"/>
    <col min="2311" max="2311" width="1" style="167" customWidth="1"/>
    <col min="2312" max="2317" width="6.83203125" style="167" customWidth="1"/>
    <col min="2318" max="2549" width="11.5" style="167"/>
    <col min="2550" max="2551" width="4.83203125" style="167" customWidth="1"/>
    <col min="2552" max="2552" width="7.83203125" style="167" customWidth="1"/>
    <col min="2553" max="2553" width="4.83203125" style="167" customWidth="1"/>
    <col min="2554" max="2554" width="3.83203125" style="167" customWidth="1"/>
    <col min="2555" max="2555" width="2.83203125" style="167" customWidth="1"/>
    <col min="2556" max="2556" width="4.83203125" style="167" customWidth="1"/>
    <col min="2557" max="2557" width="35.83203125" style="167" customWidth="1"/>
    <col min="2558" max="2566" width="6.83203125" style="167" customWidth="1"/>
    <col min="2567" max="2567" width="1" style="167" customWidth="1"/>
    <col min="2568" max="2573" width="6.83203125" style="167" customWidth="1"/>
    <col min="2574" max="2805" width="11.5" style="167"/>
    <col min="2806" max="2807" width="4.83203125" style="167" customWidth="1"/>
    <col min="2808" max="2808" width="7.83203125" style="167" customWidth="1"/>
    <col min="2809" max="2809" width="4.83203125" style="167" customWidth="1"/>
    <col min="2810" max="2810" width="3.83203125" style="167" customWidth="1"/>
    <col min="2811" max="2811" width="2.83203125" style="167" customWidth="1"/>
    <col min="2812" max="2812" width="4.83203125" style="167" customWidth="1"/>
    <col min="2813" max="2813" width="35.83203125" style="167" customWidth="1"/>
    <col min="2814" max="2822" width="6.83203125" style="167" customWidth="1"/>
    <col min="2823" max="2823" width="1" style="167" customWidth="1"/>
    <col min="2824" max="2829" width="6.83203125" style="167" customWidth="1"/>
    <col min="2830" max="3061" width="11.5" style="167"/>
    <col min="3062" max="3063" width="4.83203125" style="167" customWidth="1"/>
    <col min="3064" max="3064" width="7.83203125" style="167" customWidth="1"/>
    <col min="3065" max="3065" width="4.83203125" style="167" customWidth="1"/>
    <col min="3066" max="3066" width="3.83203125" style="167" customWidth="1"/>
    <col min="3067" max="3067" width="2.83203125" style="167" customWidth="1"/>
    <col min="3068" max="3068" width="4.83203125" style="167" customWidth="1"/>
    <col min="3069" max="3069" width="35.83203125" style="167" customWidth="1"/>
    <col min="3070" max="3078" width="6.83203125" style="167" customWidth="1"/>
    <col min="3079" max="3079" width="1" style="167" customWidth="1"/>
    <col min="3080" max="3085" width="6.83203125" style="167" customWidth="1"/>
    <col min="3086" max="3317" width="11.5" style="167"/>
    <col min="3318" max="3319" width="4.83203125" style="167" customWidth="1"/>
    <col min="3320" max="3320" width="7.83203125" style="167" customWidth="1"/>
    <col min="3321" max="3321" width="4.83203125" style="167" customWidth="1"/>
    <col min="3322" max="3322" width="3.83203125" style="167" customWidth="1"/>
    <col min="3323" max="3323" width="2.83203125" style="167" customWidth="1"/>
    <col min="3324" max="3324" width="4.83203125" style="167" customWidth="1"/>
    <col min="3325" max="3325" width="35.83203125" style="167" customWidth="1"/>
    <col min="3326" max="3334" width="6.83203125" style="167" customWidth="1"/>
    <col min="3335" max="3335" width="1" style="167" customWidth="1"/>
    <col min="3336" max="3341" width="6.83203125" style="167" customWidth="1"/>
    <col min="3342" max="3573" width="11.5" style="167"/>
    <col min="3574" max="3575" width="4.83203125" style="167" customWidth="1"/>
    <col min="3576" max="3576" width="7.83203125" style="167" customWidth="1"/>
    <col min="3577" max="3577" width="4.83203125" style="167" customWidth="1"/>
    <col min="3578" max="3578" width="3.83203125" style="167" customWidth="1"/>
    <col min="3579" max="3579" width="2.83203125" style="167" customWidth="1"/>
    <col min="3580" max="3580" width="4.83203125" style="167" customWidth="1"/>
    <col min="3581" max="3581" width="35.83203125" style="167" customWidth="1"/>
    <col min="3582" max="3590" width="6.83203125" style="167" customWidth="1"/>
    <col min="3591" max="3591" width="1" style="167" customWidth="1"/>
    <col min="3592" max="3597" width="6.83203125" style="167" customWidth="1"/>
    <col min="3598" max="3829" width="11.5" style="167"/>
    <col min="3830" max="3831" width="4.83203125" style="167" customWidth="1"/>
    <col min="3832" max="3832" width="7.83203125" style="167" customWidth="1"/>
    <col min="3833" max="3833" width="4.83203125" style="167" customWidth="1"/>
    <col min="3834" max="3834" width="3.83203125" style="167" customWidth="1"/>
    <col min="3835" max="3835" width="2.83203125" style="167" customWidth="1"/>
    <col min="3836" max="3836" width="4.83203125" style="167" customWidth="1"/>
    <col min="3837" max="3837" width="35.83203125" style="167" customWidth="1"/>
    <col min="3838" max="3846" width="6.83203125" style="167" customWidth="1"/>
    <col min="3847" max="3847" width="1" style="167" customWidth="1"/>
    <col min="3848" max="3853" width="6.83203125" style="167" customWidth="1"/>
    <col min="3854" max="4085" width="11.5" style="167"/>
    <col min="4086" max="4087" width="4.83203125" style="167" customWidth="1"/>
    <col min="4088" max="4088" width="7.83203125" style="167" customWidth="1"/>
    <col min="4089" max="4089" width="4.83203125" style="167" customWidth="1"/>
    <col min="4090" max="4090" width="3.83203125" style="167" customWidth="1"/>
    <col min="4091" max="4091" width="2.83203125" style="167" customWidth="1"/>
    <col min="4092" max="4092" width="4.83203125" style="167" customWidth="1"/>
    <col min="4093" max="4093" width="35.83203125" style="167" customWidth="1"/>
    <col min="4094" max="4102" width="6.83203125" style="167" customWidth="1"/>
    <col min="4103" max="4103" width="1" style="167" customWidth="1"/>
    <col min="4104" max="4109" width="6.83203125" style="167" customWidth="1"/>
    <col min="4110" max="4341" width="11.5" style="167"/>
    <col min="4342" max="4343" width="4.83203125" style="167" customWidth="1"/>
    <col min="4344" max="4344" width="7.83203125" style="167" customWidth="1"/>
    <col min="4345" max="4345" width="4.83203125" style="167" customWidth="1"/>
    <col min="4346" max="4346" width="3.83203125" style="167" customWidth="1"/>
    <col min="4347" max="4347" width="2.83203125" style="167" customWidth="1"/>
    <col min="4348" max="4348" width="4.83203125" style="167" customWidth="1"/>
    <col min="4349" max="4349" width="35.83203125" style="167" customWidth="1"/>
    <col min="4350" max="4358" width="6.83203125" style="167" customWidth="1"/>
    <col min="4359" max="4359" width="1" style="167" customWidth="1"/>
    <col min="4360" max="4365" width="6.83203125" style="167" customWidth="1"/>
    <col min="4366" max="4597" width="11.5" style="167"/>
    <col min="4598" max="4599" width="4.83203125" style="167" customWidth="1"/>
    <col min="4600" max="4600" width="7.83203125" style="167" customWidth="1"/>
    <col min="4601" max="4601" width="4.83203125" style="167" customWidth="1"/>
    <col min="4602" max="4602" width="3.83203125" style="167" customWidth="1"/>
    <col min="4603" max="4603" width="2.83203125" style="167" customWidth="1"/>
    <col min="4604" max="4604" width="4.83203125" style="167" customWidth="1"/>
    <col min="4605" max="4605" width="35.83203125" style="167" customWidth="1"/>
    <col min="4606" max="4614" width="6.83203125" style="167" customWidth="1"/>
    <col min="4615" max="4615" width="1" style="167" customWidth="1"/>
    <col min="4616" max="4621" width="6.83203125" style="167" customWidth="1"/>
    <col min="4622" max="4853" width="11.5" style="167"/>
    <col min="4854" max="4855" width="4.83203125" style="167" customWidth="1"/>
    <col min="4856" max="4856" width="7.83203125" style="167" customWidth="1"/>
    <col min="4857" max="4857" width="4.83203125" style="167" customWidth="1"/>
    <col min="4858" max="4858" width="3.83203125" style="167" customWidth="1"/>
    <col min="4859" max="4859" width="2.83203125" style="167" customWidth="1"/>
    <col min="4860" max="4860" width="4.83203125" style="167" customWidth="1"/>
    <col min="4861" max="4861" width="35.83203125" style="167" customWidth="1"/>
    <col min="4862" max="4870" width="6.83203125" style="167" customWidth="1"/>
    <col min="4871" max="4871" width="1" style="167" customWidth="1"/>
    <col min="4872" max="4877" width="6.83203125" style="167" customWidth="1"/>
    <col min="4878" max="5109" width="11.5" style="167"/>
    <col min="5110" max="5111" width="4.83203125" style="167" customWidth="1"/>
    <col min="5112" max="5112" width="7.83203125" style="167" customWidth="1"/>
    <col min="5113" max="5113" width="4.83203125" style="167" customWidth="1"/>
    <col min="5114" max="5114" width="3.83203125" style="167" customWidth="1"/>
    <col min="5115" max="5115" width="2.83203125" style="167" customWidth="1"/>
    <col min="5116" max="5116" width="4.83203125" style="167" customWidth="1"/>
    <col min="5117" max="5117" width="35.83203125" style="167" customWidth="1"/>
    <col min="5118" max="5126" width="6.83203125" style="167" customWidth="1"/>
    <col min="5127" max="5127" width="1" style="167" customWidth="1"/>
    <col min="5128" max="5133" width="6.83203125" style="167" customWidth="1"/>
    <col min="5134" max="5365" width="11.5" style="167"/>
    <col min="5366" max="5367" width="4.83203125" style="167" customWidth="1"/>
    <col min="5368" max="5368" width="7.83203125" style="167" customWidth="1"/>
    <col min="5369" max="5369" width="4.83203125" style="167" customWidth="1"/>
    <col min="5370" max="5370" width="3.83203125" style="167" customWidth="1"/>
    <col min="5371" max="5371" width="2.83203125" style="167" customWidth="1"/>
    <col min="5372" max="5372" width="4.83203125" style="167" customWidth="1"/>
    <col min="5373" max="5373" width="35.83203125" style="167" customWidth="1"/>
    <col min="5374" max="5382" width="6.83203125" style="167" customWidth="1"/>
    <col min="5383" max="5383" width="1" style="167" customWidth="1"/>
    <col min="5384" max="5389" width="6.83203125" style="167" customWidth="1"/>
    <col min="5390" max="5621" width="11.5" style="167"/>
    <col min="5622" max="5623" width="4.83203125" style="167" customWidth="1"/>
    <col min="5624" max="5624" width="7.83203125" style="167" customWidth="1"/>
    <col min="5625" max="5625" width="4.83203125" style="167" customWidth="1"/>
    <col min="5626" max="5626" width="3.83203125" style="167" customWidth="1"/>
    <col min="5627" max="5627" width="2.83203125" style="167" customWidth="1"/>
    <col min="5628" max="5628" width="4.83203125" style="167" customWidth="1"/>
    <col min="5629" max="5629" width="35.83203125" style="167" customWidth="1"/>
    <col min="5630" max="5638" width="6.83203125" style="167" customWidth="1"/>
    <col min="5639" max="5639" width="1" style="167" customWidth="1"/>
    <col min="5640" max="5645" width="6.83203125" style="167" customWidth="1"/>
    <col min="5646" max="5877" width="11.5" style="167"/>
    <col min="5878" max="5879" width="4.83203125" style="167" customWidth="1"/>
    <col min="5880" max="5880" width="7.83203125" style="167" customWidth="1"/>
    <col min="5881" max="5881" width="4.83203125" style="167" customWidth="1"/>
    <col min="5882" max="5882" width="3.83203125" style="167" customWidth="1"/>
    <col min="5883" max="5883" width="2.83203125" style="167" customWidth="1"/>
    <col min="5884" max="5884" width="4.83203125" style="167" customWidth="1"/>
    <col min="5885" max="5885" width="35.83203125" style="167" customWidth="1"/>
    <col min="5886" max="5894" width="6.83203125" style="167" customWidth="1"/>
    <col min="5895" max="5895" width="1" style="167" customWidth="1"/>
    <col min="5896" max="5901" width="6.83203125" style="167" customWidth="1"/>
    <col min="5902" max="6133" width="11.5" style="167"/>
    <col min="6134" max="6135" width="4.83203125" style="167" customWidth="1"/>
    <col min="6136" max="6136" width="7.83203125" style="167" customWidth="1"/>
    <col min="6137" max="6137" width="4.83203125" style="167" customWidth="1"/>
    <col min="6138" max="6138" width="3.83203125" style="167" customWidth="1"/>
    <col min="6139" max="6139" width="2.83203125" style="167" customWidth="1"/>
    <col min="6140" max="6140" width="4.83203125" style="167" customWidth="1"/>
    <col min="6141" max="6141" width="35.83203125" style="167" customWidth="1"/>
    <col min="6142" max="6150" width="6.83203125" style="167" customWidth="1"/>
    <col min="6151" max="6151" width="1" style="167" customWidth="1"/>
    <col min="6152" max="6157" width="6.83203125" style="167" customWidth="1"/>
    <col min="6158" max="6389" width="11.5" style="167"/>
    <col min="6390" max="6391" width="4.83203125" style="167" customWidth="1"/>
    <col min="6392" max="6392" width="7.83203125" style="167" customWidth="1"/>
    <col min="6393" max="6393" width="4.83203125" style="167" customWidth="1"/>
    <col min="6394" max="6394" width="3.83203125" style="167" customWidth="1"/>
    <col min="6395" max="6395" width="2.83203125" style="167" customWidth="1"/>
    <col min="6396" max="6396" width="4.83203125" style="167" customWidth="1"/>
    <col min="6397" max="6397" width="35.83203125" style="167" customWidth="1"/>
    <col min="6398" max="6406" width="6.83203125" style="167" customWidth="1"/>
    <col min="6407" max="6407" width="1" style="167" customWidth="1"/>
    <col min="6408" max="6413" width="6.83203125" style="167" customWidth="1"/>
    <col min="6414" max="6645" width="11.5" style="167"/>
    <col min="6646" max="6647" width="4.83203125" style="167" customWidth="1"/>
    <col min="6648" max="6648" width="7.83203125" style="167" customWidth="1"/>
    <col min="6649" max="6649" width="4.83203125" style="167" customWidth="1"/>
    <col min="6650" max="6650" width="3.83203125" style="167" customWidth="1"/>
    <col min="6651" max="6651" width="2.83203125" style="167" customWidth="1"/>
    <col min="6652" max="6652" width="4.83203125" style="167" customWidth="1"/>
    <col min="6653" max="6653" width="35.83203125" style="167" customWidth="1"/>
    <col min="6654" max="6662" width="6.83203125" style="167" customWidth="1"/>
    <col min="6663" max="6663" width="1" style="167" customWidth="1"/>
    <col min="6664" max="6669" width="6.83203125" style="167" customWidth="1"/>
    <col min="6670" max="6901" width="11.5" style="167"/>
    <col min="6902" max="6903" width="4.83203125" style="167" customWidth="1"/>
    <col min="6904" max="6904" width="7.83203125" style="167" customWidth="1"/>
    <col min="6905" max="6905" width="4.83203125" style="167" customWidth="1"/>
    <col min="6906" max="6906" width="3.83203125" style="167" customWidth="1"/>
    <col min="6907" max="6907" width="2.83203125" style="167" customWidth="1"/>
    <col min="6908" max="6908" width="4.83203125" style="167" customWidth="1"/>
    <col min="6909" max="6909" width="35.83203125" style="167" customWidth="1"/>
    <col min="6910" max="6918" width="6.83203125" style="167" customWidth="1"/>
    <col min="6919" max="6919" width="1" style="167" customWidth="1"/>
    <col min="6920" max="6925" width="6.83203125" style="167" customWidth="1"/>
    <col min="6926" max="7157" width="11.5" style="167"/>
    <col min="7158" max="7159" width="4.83203125" style="167" customWidth="1"/>
    <col min="7160" max="7160" width="7.83203125" style="167" customWidth="1"/>
    <col min="7161" max="7161" width="4.83203125" style="167" customWidth="1"/>
    <col min="7162" max="7162" width="3.83203125" style="167" customWidth="1"/>
    <col min="7163" max="7163" width="2.83203125" style="167" customWidth="1"/>
    <col min="7164" max="7164" width="4.83203125" style="167" customWidth="1"/>
    <col min="7165" max="7165" width="35.83203125" style="167" customWidth="1"/>
    <col min="7166" max="7174" width="6.83203125" style="167" customWidth="1"/>
    <col min="7175" max="7175" width="1" style="167" customWidth="1"/>
    <col min="7176" max="7181" width="6.83203125" style="167" customWidth="1"/>
    <col min="7182" max="7413" width="11.5" style="167"/>
    <col min="7414" max="7415" width="4.83203125" style="167" customWidth="1"/>
    <col min="7416" max="7416" width="7.83203125" style="167" customWidth="1"/>
    <col min="7417" max="7417" width="4.83203125" style="167" customWidth="1"/>
    <col min="7418" max="7418" width="3.83203125" style="167" customWidth="1"/>
    <col min="7419" max="7419" width="2.83203125" style="167" customWidth="1"/>
    <col min="7420" max="7420" width="4.83203125" style="167" customWidth="1"/>
    <col min="7421" max="7421" width="35.83203125" style="167" customWidth="1"/>
    <col min="7422" max="7430" width="6.83203125" style="167" customWidth="1"/>
    <col min="7431" max="7431" width="1" style="167" customWidth="1"/>
    <col min="7432" max="7437" width="6.83203125" style="167" customWidth="1"/>
    <col min="7438" max="7669" width="11.5" style="167"/>
    <col min="7670" max="7671" width="4.83203125" style="167" customWidth="1"/>
    <col min="7672" max="7672" width="7.83203125" style="167" customWidth="1"/>
    <col min="7673" max="7673" width="4.83203125" style="167" customWidth="1"/>
    <col min="7674" max="7674" width="3.83203125" style="167" customWidth="1"/>
    <col min="7675" max="7675" width="2.83203125" style="167" customWidth="1"/>
    <col min="7676" max="7676" width="4.83203125" style="167" customWidth="1"/>
    <col min="7677" max="7677" width="35.83203125" style="167" customWidth="1"/>
    <col min="7678" max="7686" width="6.83203125" style="167" customWidth="1"/>
    <col min="7687" max="7687" width="1" style="167" customWidth="1"/>
    <col min="7688" max="7693" width="6.83203125" style="167" customWidth="1"/>
    <col min="7694" max="7925" width="11.5" style="167"/>
    <col min="7926" max="7927" width="4.83203125" style="167" customWidth="1"/>
    <col min="7928" max="7928" width="7.83203125" style="167" customWidth="1"/>
    <col min="7929" max="7929" width="4.83203125" style="167" customWidth="1"/>
    <col min="7930" max="7930" width="3.83203125" style="167" customWidth="1"/>
    <col min="7931" max="7931" width="2.83203125" style="167" customWidth="1"/>
    <col min="7932" max="7932" width="4.83203125" style="167" customWidth="1"/>
    <col min="7933" max="7933" width="35.83203125" style="167" customWidth="1"/>
    <col min="7934" max="7942" width="6.83203125" style="167" customWidth="1"/>
    <col min="7943" max="7943" width="1" style="167" customWidth="1"/>
    <col min="7944" max="7949" width="6.83203125" style="167" customWidth="1"/>
    <col min="7950" max="8181" width="11.5" style="167"/>
    <col min="8182" max="8183" width="4.83203125" style="167" customWidth="1"/>
    <col min="8184" max="8184" width="7.83203125" style="167" customWidth="1"/>
    <col min="8185" max="8185" width="4.83203125" style="167" customWidth="1"/>
    <col min="8186" max="8186" width="3.83203125" style="167" customWidth="1"/>
    <col min="8187" max="8187" width="2.83203125" style="167" customWidth="1"/>
    <col min="8188" max="8188" width="4.83203125" style="167" customWidth="1"/>
    <col min="8189" max="8189" width="35.83203125" style="167" customWidth="1"/>
    <col min="8190" max="8198" width="6.83203125" style="167" customWidth="1"/>
    <col min="8199" max="8199" width="1" style="167" customWidth="1"/>
    <col min="8200" max="8205" width="6.83203125" style="167" customWidth="1"/>
    <col min="8206" max="8437" width="11.5" style="167"/>
    <col min="8438" max="8439" width="4.83203125" style="167" customWidth="1"/>
    <col min="8440" max="8440" width="7.83203125" style="167" customWidth="1"/>
    <col min="8441" max="8441" width="4.83203125" style="167" customWidth="1"/>
    <col min="8442" max="8442" width="3.83203125" style="167" customWidth="1"/>
    <col min="8443" max="8443" width="2.83203125" style="167" customWidth="1"/>
    <col min="8444" max="8444" width="4.83203125" style="167" customWidth="1"/>
    <col min="8445" max="8445" width="35.83203125" style="167" customWidth="1"/>
    <col min="8446" max="8454" width="6.83203125" style="167" customWidth="1"/>
    <col min="8455" max="8455" width="1" style="167" customWidth="1"/>
    <col min="8456" max="8461" width="6.83203125" style="167" customWidth="1"/>
    <col min="8462" max="8693" width="11.5" style="167"/>
    <col min="8694" max="8695" width="4.83203125" style="167" customWidth="1"/>
    <col min="8696" max="8696" width="7.83203125" style="167" customWidth="1"/>
    <col min="8697" max="8697" width="4.83203125" style="167" customWidth="1"/>
    <col min="8698" max="8698" width="3.83203125" style="167" customWidth="1"/>
    <col min="8699" max="8699" width="2.83203125" style="167" customWidth="1"/>
    <col min="8700" max="8700" width="4.83203125" style="167" customWidth="1"/>
    <col min="8701" max="8701" width="35.83203125" style="167" customWidth="1"/>
    <col min="8702" max="8710" width="6.83203125" style="167" customWidth="1"/>
    <col min="8711" max="8711" width="1" style="167" customWidth="1"/>
    <col min="8712" max="8717" width="6.83203125" style="167" customWidth="1"/>
    <col min="8718" max="8949" width="11.5" style="167"/>
    <col min="8950" max="8951" width="4.83203125" style="167" customWidth="1"/>
    <col min="8952" max="8952" width="7.83203125" style="167" customWidth="1"/>
    <col min="8953" max="8953" width="4.83203125" style="167" customWidth="1"/>
    <col min="8954" max="8954" width="3.83203125" style="167" customWidth="1"/>
    <col min="8955" max="8955" width="2.83203125" style="167" customWidth="1"/>
    <col min="8956" max="8956" width="4.83203125" style="167" customWidth="1"/>
    <col min="8957" max="8957" width="35.83203125" style="167" customWidth="1"/>
    <col min="8958" max="8966" width="6.83203125" style="167" customWidth="1"/>
    <col min="8967" max="8967" width="1" style="167" customWidth="1"/>
    <col min="8968" max="8973" width="6.83203125" style="167" customWidth="1"/>
    <col min="8974" max="9205" width="11.5" style="167"/>
    <col min="9206" max="9207" width="4.83203125" style="167" customWidth="1"/>
    <col min="9208" max="9208" width="7.83203125" style="167" customWidth="1"/>
    <col min="9209" max="9209" width="4.83203125" style="167" customWidth="1"/>
    <col min="9210" max="9210" width="3.83203125" style="167" customWidth="1"/>
    <col min="9211" max="9211" width="2.83203125" style="167" customWidth="1"/>
    <col min="9212" max="9212" width="4.83203125" style="167" customWidth="1"/>
    <col min="9213" max="9213" width="35.83203125" style="167" customWidth="1"/>
    <col min="9214" max="9222" width="6.83203125" style="167" customWidth="1"/>
    <col min="9223" max="9223" width="1" style="167" customWidth="1"/>
    <col min="9224" max="9229" width="6.83203125" style="167" customWidth="1"/>
    <col min="9230" max="9461" width="11.5" style="167"/>
    <col min="9462" max="9463" width="4.83203125" style="167" customWidth="1"/>
    <col min="9464" max="9464" width="7.83203125" style="167" customWidth="1"/>
    <col min="9465" max="9465" width="4.83203125" style="167" customWidth="1"/>
    <col min="9466" max="9466" width="3.83203125" style="167" customWidth="1"/>
    <col min="9467" max="9467" width="2.83203125" style="167" customWidth="1"/>
    <col min="9468" max="9468" width="4.83203125" style="167" customWidth="1"/>
    <col min="9469" max="9469" width="35.83203125" style="167" customWidth="1"/>
    <col min="9470" max="9478" width="6.83203125" style="167" customWidth="1"/>
    <col min="9479" max="9479" width="1" style="167" customWidth="1"/>
    <col min="9480" max="9485" width="6.83203125" style="167" customWidth="1"/>
    <col min="9486" max="9717" width="11.5" style="167"/>
    <col min="9718" max="9719" width="4.83203125" style="167" customWidth="1"/>
    <col min="9720" max="9720" width="7.83203125" style="167" customWidth="1"/>
    <col min="9721" max="9721" width="4.83203125" style="167" customWidth="1"/>
    <col min="9722" max="9722" width="3.83203125" style="167" customWidth="1"/>
    <col min="9723" max="9723" width="2.83203125" style="167" customWidth="1"/>
    <col min="9724" max="9724" width="4.83203125" style="167" customWidth="1"/>
    <col min="9725" max="9725" width="35.83203125" style="167" customWidth="1"/>
    <col min="9726" max="9734" width="6.83203125" style="167" customWidth="1"/>
    <col min="9735" max="9735" width="1" style="167" customWidth="1"/>
    <col min="9736" max="9741" width="6.83203125" style="167" customWidth="1"/>
    <col min="9742" max="9973" width="11.5" style="167"/>
    <col min="9974" max="9975" width="4.83203125" style="167" customWidth="1"/>
    <col min="9976" max="9976" width="7.83203125" style="167" customWidth="1"/>
    <col min="9977" max="9977" width="4.83203125" style="167" customWidth="1"/>
    <col min="9978" max="9978" width="3.83203125" style="167" customWidth="1"/>
    <col min="9979" max="9979" width="2.83203125" style="167" customWidth="1"/>
    <col min="9980" max="9980" width="4.83203125" style="167" customWidth="1"/>
    <col min="9981" max="9981" width="35.83203125" style="167" customWidth="1"/>
    <col min="9982" max="9990" width="6.83203125" style="167" customWidth="1"/>
    <col min="9991" max="9991" width="1" style="167" customWidth="1"/>
    <col min="9992" max="9997" width="6.83203125" style="167" customWidth="1"/>
    <col min="9998" max="10229" width="11.5" style="167"/>
    <col min="10230" max="10231" width="4.83203125" style="167" customWidth="1"/>
    <col min="10232" max="10232" width="7.83203125" style="167" customWidth="1"/>
    <col min="10233" max="10233" width="4.83203125" style="167" customWidth="1"/>
    <col min="10234" max="10234" width="3.83203125" style="167" customWidth="1"/>
    <col min="10235" max="10235" width="2.83203125" style="167" customWidth="1"/>
    <col min="10236" max="10236" width="4.83203125" style="167" customWidth="1"/>
    <col min="10237" max="10237" width="35.83203125" style="167" customWidth="1"/>
    <col min="10238" max="10246" width="6.83203125" style="167" customWidth="1"/>
    <col min="10247" max="10247" width="1" style="167" customWidth="1"/>
    <col min="10248" max="10253" width="6.83203125" style="167" customWidth="1"/>
    <col min="10254" max="10485" width="11.5" style="167"/>
    <col min="10486" max="10487" width="4.83203125" style="167" customWidth="1"/>
    <col min="10488" max="10488" width="7.83203125" style="167" customWidth="1"/>
    <col min="10489" max="10489" width="4.83203125" style="167" customWidth="1"/>
    <col min="10490" max="10490" width="3.83203125" style="167" customWidth="1"/>
    <col min="10491" max="10491" width="2.83203125" style="167" customWidth="1"/>
    <col min="10492" max="10492" width="4.83203125" style="167" customWidth="1"/>
    <col min="10493" max="10493" width="35.83203125" style="167" customWidth="1"/>
    <col min="10494" max="10502" width="6.83203125" style="167" customWidth="1"/>
    <col min="10503" max="10503" width="1" style="167" customWidth="1"/>
    <col min="10504" max="10509" width="6.83203125" style="167" customWidth="1"/>
    <col min="10510" max="10741" width="11.5" style="167"/>
    <col min="10742" max="10743" width="4.83203125" style="167" customWidth="1"/>
    <col min="10744" max="10744" width="7.83203125" style="167" customWidth="1"/>
    <col min="10745" max="10745" width="4.83203125" style="167" customWidth="1"/>
    <col min="10746" max="10746" width="3.83203125" style="167" customWidth="1"/>
    <col min="10747" max="10747" width="2.83203125" style="167" customWidth="1"/>
    <col min="10748" max="10748" width="4.83203125" style="167" customWidth="1"/>
    <col min="10749" max="10749" width="35.83203125" style="167" customWidth="1"/>
    <col min="10750" max="10758" width="6.83203125" style="167" customWidth="1"/>
    <col min="10759" max="10759" width="1" style="167" customWidth="1"/>
    <col min="10760" max="10765" width="6.83203125" style="167" customWidth="1"/>
    <col min="10766" max="10997" width="11.5" style="167"/>
    <col min="10998" max="10999" width="4.83203125" style="167" customWidth="1"/>
    <col min="11000" max="11000" width="7.83203125" style="167" customWidth="1"/>
    <col min="11001" max="11001" width="4.83203125" style="167" customWidth="1"/>
    <col min="11002" max="11002" width="3.83203125" style="167" customWidth="1"/>
    <col min="11003" max="11003" width="2.83203125" style="167" customWidth="1"/>
    <col min="11004" max="11004" width="4.83203125" style="167" customWidth="1"/>
    <col min="11005" max="11005" width="35.83203125" style="167" customWidth="1"/>
    <col min="11006" max="11014" width="6.83203125" style="167" customWidth="1"/>
    <col min="11015" max="11015" width="1" style="167" customWidth="1"/>
    <col min="11016" max="11021" width="6.83203125" style="167" customWidth="1"/>
    <col min="11022" max="11253" width="11.5" style="167"/>
    <col min="11254" max="11255" width="4.83203125" style="167" customWidth="1"/>
    <col min="11256" max="11256" width="7.83203125" style="167" customWidth="1"/>
    <col min="11257" max="11257" width="4.83203125" style="167" customWidth="1"/>
    <col min="11258" max="11258" width="3.83203125" style="167" customWidth="1"/>
    <col min="11259" max="11259" width="2.83203125" style="167" customWidth="1"/>
    <col min="11260" max="11260" width="4.83203125" style="167" customWidth="1"/>
    <col min="11261" max="11261" width="35.83203125" style="167" customWidth="1"/>
    <col min="11262" max="11270" width="6.83203125" style="167" customWidth="1"/>
    <col min="11271" max="11271" width="1" style="167" customWidth="1"/>
    <col min="11272" max="11277" width="6.83203125" style="167" customWidth="1"/>
    <col min="11278" max="11509" width="11.5" style="167"/>
    <col min="11510" max="11511" width="4.83203125" style="167" customWidth="1"/>
    <col min="11512" max="11512" width="7.83203125" style="167" customWidth="1"/>
    <col min="11513" max="11513" width="4.83203125" style="167" customWidth="1"/>
    <col min="11514" max="11514" width="3.83203125" style="167" customWidth="1"/>
    <col min="11515" max="11515" width="2.83203125" style="167" customWidth="1"/>
    <col min="11516" max="11516" width="4.83203125" style="167" customWidth="1"/>
    <col min="11517" max="11517" width="35.83203125" style="167" customWidth="1"/>
    <col min="11518" max="11526" width="6.83203125" style="167" customWidth="1"/>
    <col min="11527" max="11527" width="1" style="167" customWidth="1"/>
    <col min="11528" max="11533" width="6.83203125" style="167" customWidth="1"/>
    <col min="11534" max="11765" width="11.5" style="167"/>
    <col min="11766" max="11767" width="4.83203125" style="167" customWidth="1"/>
    <col min="11768" max="11768" width="7.83203125" style="167" customWidth="1"/>
    <col min="11769" max="11769" width="4.83203125" style="167" customWidth="1"/>
    <col min="11770" max="11770" width="3.83203125" style="167" customWidth="1"/>
    <col min="11771" max="11771" width="2.83203125" style="167" customWidth="1"/>
    <col min="11772" max="11772" width="4.83203125" style="167" customWidth="1"/>
    <col min="11773" max="11773" width="35.83203125" style="167" customWidth="1"/>
    <col min="11774" max="11782" width="6.83203125" style="167" customWidth="1"/>
    <col min="11783" max="11783" width="1" style="167" customWidth="1"/>
    <col min="11784" max="11789" width="6.83203125" style="167" customWidth="1"/>
    <col min="11790" max="12021" width="11.5" style="167"/>
    <col min="12022" max="12023" width="4.83203125" style="167" customWidth="1"/>
    <col min="12024" max="12024" width="7.83203125" style="167" customWidth="1"/>
    <col min="12025" max="12025" width="4.83203125" style="167" customWidth="1"/>
    <col min="12026" max="12026" width="3.83203125" style="167" customWidth="1"/>
    <col min="12027" max="12027" width="2.83203125" style="167" customWidth="1"/>
    <col min="12028" max="12028" width="4.83203125" style="167" customWidth="1"/>
    <col min="12029" max="12029" width="35.83203125" style="167" customWidth="1"/>
    <col min="12030" max="12038" width="6.83203125" style="167" customWidth="1"/>
    <col min="12039" max="12039" width="1" style="167" customWidth="1"/>
    <col min="12040" max="12045" width="6.83203125" style="167" customWidth="1"/>
    <col min="12046" max="12277" width="11.5" style="167"/>
    <col min="12278" max="12279" width="4.83203125" style="167" customWidth="1"/>
    <col min="12280" max="12280" width="7.83203125" style="167" customWidth="1"/>
    <col min="12281" max="12281" width="4.83203125" style="167" customWidth="1"/>
    <col min="12282" max="12282" width="3.83203125" style="167" customWidth="1"/>
    <col min="12283" max="12283" width="2.83203125" style="167" customWidth="1"/>
    <col min="12284" max="12284" width="4.83203125" style="167" customWidth="1"/>
    <col min="12285" max="12285" width="35.83203125" style="167" customWidth="1"/>
    <col min="12286" max="12294" width="6.83203125" style="167" customWidth="1"/>
    <col min="12295" max="12295" width="1" style="167" customWidth="1"/>
    <col min="12296" max="12301" width="6.83203125" style="167" customWidth="1"/>
    <col min="12302" max="12533" width="11.5" style="167"/>
    <col min="12534" max="12535" width="4.83203125" style="167" customWidth="1"/>
    <col min="12536" max="12536" width="7.83203125" style="167" customWidth="1"/>
    <col min="12537" max="12537" width="4.83203125" style="167" customWidth="1"/>
    <col min="12538" max="12538" width="3.83203125" style="167" customWidth="1"/>
    <col min="12539" max="12539" width="2.83203125" style="167" customWidth="1"/>
    <col min="12540" max="12540" width="4.83203125" style="167" customWidth="1"/>
    <col min="12541" max="12541" width="35.83203125" style="167" customWidth="1"/>
    <col min="12542" max="12550" width="6.83203125" style="167" customWidth="1"/>
    <col min="12551" max="12551" width="1" style="167" customWidth="1"/>
    <col min="12552" max="12557" width="6.83203125" style="167" customWidth="1"/>
    <col min="12558" max="12789" width="11.5" style="167"/>
    <col min="12790" max="12791" width="4.83203125" style="167" customWidth="1"/>
    <col min="12792" max="12792" width="7.83203125" style="167" customWidth="1"/>
    <col min="12793" max="12793" width="4.83203125" style="167" customWidth="1"/>
    <col min="12794" max="12794" width="3.83203125" style="167" customWidth="1"/>
    <col min="12795" max="12795" width="2.83203125" style="167" customWidth="1"/>
    <col min="12796" max="12796" width="4.83203125" style="167" customWidth="1"/>
    <col min="12797" max="12797" width="35.83203125" style="167" customWidth="1"/>
    <col min="12798" max="12806" width="6.83203125" style="167" customWidth="1"/>
    <col min="12807" max="12807" width="1" style="167" customWidth="1"/>
    <col min="12808" max="12813" width="6.83203125" style="167" customWidth="1"/>
    <col min="12814" max="13045" width="11.5" style="167"/>
    <col min="13046" max="13047" width="4.83203125" style="167" customWidth="1"/>
    <col min="13048" max="13048" width="7.83203125" style="167" customWidth="1"/>
    <col min="13049" max="13049" width="4.83203125" style="167" customWidth="1"/>
    <col min="13050" max="13050" width="3.83203125" style="167" customWidth="1"/>
    <col min="13051" max="13051" width="2.83203125" style="167" customWidth="1"/>
    <col min="13052" max="13052" width="4.83203125" style="167" customWidth="1"/>
    <col min="13053" max="13053" width="35.83203125" style="167" customWidth="1"/>
    <col min="13054" max="13062" width="6.83203125" style="167" customWidth="1"/>
    <col min="13063" max="13063" width="1" style="167" customWidth="1"/>
    <col min="13064" max="13069" width="6.83203125" style="167" customWidth="1"/>
    <col min="13070" max="13301" width="11.5" style="167"/>
    <col min="13302" max="13303" width="4.83203125" style="167" customWidth="1"/>
    <col min="13304" max="13304" width="7.83203125" style="167" customWidth="1"/>
    <col min="13305" max="13305" width="4.83203125" style="167" customWidth="1"/>
    <col min="13306" max="13306" width="3.83203125" style="167" customWidth="1"/>
    <col min="13307" max="13307" width="2.83203125" style="167" customWidth="1"/>
    <col min="13308" max="13308" width="4.83203125" style="167" customWidth="1"/>
    <col min="13309" max="13309" width="35.83203125" style="167" customWidth="1"/>
    <col min="13310" max="13318" width="6.83203125" style="167" customWidth="1"/>
    <col min="13319" max="13319" width="1" style="167" customWidth="1"/>
    <col min="13320" max="13325" width="6.83203125" style="167" customWidth="1"/>
    <col min="13326" max="13557" width="11.5" style="167"/>
    <col min="13558" max="13559" width="4.83203125" style="167" customWidth="1"/>
    <col min="13560" max="13560" width="7.83203125" style="167" customWidth="1"/>
    <col min="13561" max="13561" width="4.83203125" style="167" customWidth="1"/>
    <col min="13562" max="13562" width="3.83203125" style="167" customWidth="1"/>
    <col min="13563" max="13563" width="2.83203125" style="167" customWidth="1"/>
    <col min="13564" max="13564" width="4.83203125" style="167" customWidth="1"/>
    <col min="13565" max="13565" width="35.83203125" style="167" customWidth="1"/>
    <col min="13566" max="13574" width="6.83203125" style="167" customWidth="1"/>
    <col min="13575" max="13575" width="1" style="167" customWidth="1"/>
    <col min="13576" max="13581" width="6.83203125" style="167" customWidth="1"/>
    <col min="13582" max="13813" width="11.5" style="167"/>
    <col min="13814" max="13815" width="4.83203125" style="167" customWidth="1"/>
    <col min="13816" max="13816" width="7.83203125" style="167" customWidth="1"/>
    <col min="13817" max="13817" width="4.83203125" style="167" customWidth="1"/>
    <col min="13818" max="13818" width="3.83203125" style="167" customWidth="1"/>
    <col min="13819" max="13819" width="2.83203125" style="167" customWidth="1"/>
    <col min="13820" max="13820" width="4.83203125" style="167" customWidth="1"/>
    <col min="13821" max="13821" width="35.83203125" style="167" customWidth="1"/>
    <col min="13822" max="13830" width="6.83203125" style="167" customWidth="1"/>
    <col min="13831" max="13831" width="1" style="167" customWidth="1"/>
    <col min="13832" max="13837" width="6.83203125" style="167" customWidth="1"/>
    <col min="13838" max="14069" width="11.5" style="167"/>
    <col min="14070" max="14071" width="4.83203125" style="167" customWidth="1"/>
    <col min="14072" max="14072" width="7.83203125" style="167" customWidth="1"/>
    <col min="14073" max="14073" width="4.83203125" style="167" customWidth="1"/>
    <col min="14074" max="14074" width="3.83203125" style="167" customWidth="1"/>
    <col min="14075" max="14075" width="2.83203125" style="167" customWidth="1"/>
    <col min="14076" max="14076" width="4.83203125" style="167" customWidth="1"/>
    <col min="14077" max="14077" width="35.83203125" style="167" customWidth="1"/>
    <col min="14078" max="14086" width="6.83203125" style="167" customWidth="1"/>
    <col min="14087" max="14087" width="1" style="167" customWidth="1"/>
    <col min="14088" max="14093" width="6.83203125" style="167" customWidth="1"/>
    <col min="14094" max="14325" width="11.5" style="167"/>
    <col min="14326" max="14327" width="4.83203125" style="167" customWidth="1"/>
    <col min="14328" max="14328" width="7.83203125" style="167" customWidth="1"/>
    <col min="14329" max="14329" width="4.83203125" style="167" customWidth="1"/>
    <col min="14330" max="14330" width="3.83203125" style="167" customWidth="1"/>
    <col min="14331" max="14331" width="2.83203125" style="167" customWidth="1"/>
    <col min="14332" max="14332" width="4.83203125" style="167" customWidth="1"/>
    <col min="14333" max="14333" width="35.83203125" style="167" customWidth="1"/>
    <col min="14334" max="14342" width="6.83203125" style="167" customWidth="1"/>
    <col min="14343" max="14343" width="1" style="167" customWidth="1"/>
    <col min="14344" max="14349" width="6.83203125" style="167" customWidth="1"/>
    <col min="14350" max="14581" width="11.5" style="167"/>
    <col min="14582" max="14583" width="4.83203125" style="167" customWidth="1"/>
    <col min="14584" max="14584" width="7.83203125" style="167" customWidth="1"/>
    <col min="14585" max="14585" width="4.83203125" style="167" customWidth="1"/>
    <col min="14586" max="14586" width="3.83203125" style="167" customWidth="1"/>
    <col min="14587" max="14587" width="2.83203125" style="167" customWidth="1"/>
    <col min="14588" max="14588" width="4.83203125" style="167" customWidth="1"/>
    <col min="14589" max="14589" width="35.83203125" style="167" customWidth="1"/>
    <col min="14590" max="14598" width="6.83203125" style="167" customWidth="1"/>
    <col min="14599" max="14599" width="1" style="167" customWidth="1"/>
    <col min="14600" max="14605" width="6.83203125" style="167" customWidth="1"/>
    <col min="14606" max="14837" width="11.5" style="167"/>
    <col min="14838" max="14839" width="4.83203125" style="167" customWidth="1"/>
    <col min="14840" max="14840" width="7.83203125" style="167" customWidth="1"/>
    <col min="14841" max="14841" width="4.83203125" style="167" customWidth="1"/>
    <col min="14842" max="14842" width="3.83203125" style="167" customWidth="1"/>
    <col min="14843" max="14843" width="2.83203125" style="167" customWidth="1"/>
    <col min="14844" max="14844" width="4.83203125" style="167" customWidth="1"/>
    <col min="14845" max="14845" width="35.83203125" style="167" customWidth="1"/>
    <col min="14846" max="14854" width="6.83203125" style="167" customWidth="1"/>
    <col min="14855" max="14855" width="1" style="167" customWidth="1"/>
    <col min="14856" max="14861" width="6.83203125" style="167" customWidth="1"/>
    <col min="14862" max="15093" width="11.5" style="167"/>
    <col min="15094" max="15095" width="4.83203125" style="167" customWidth="1"/>
    <col min="15096" max="15096" width="7.83203125" style="167" customWidth="1"/>
    <col min="15097" max="15097" width="4.83203125" style="167" customWidth="1"/>
    <col min="15098" max="15098" width="3.83203125" style="167" customWidth="1"/>
    <col min="15099" max="15099" width="2.83203125" style="167" customWidth="1"/>
    <col min="15100" max="15100" width="4.83203125" style="167" customWidth="1"/>
    <col min="15101" max="15101" width="35.83203125" style="167" customWidth="1"/>
    <col min="15102" max="15110" width="6.83203125" style="167" customWidth="1"/>
    <col min="15111" max="15111" width="1" style="167" customWidth="1"/>
    <col min="15112" max="15117" width="6.83203125" style="167" customWidth="1"/>
    <col min="15118" max="15349" width="11.5" style="167"/>
    <col min="15350" max="15351" width="4.83203125" style="167" customWidth="1"/>
    <col min="15352" max="15352" width="7.83203125" style="167" customWidth="1"/>
    <col min="15353" max="15353" width="4.83203125" style="167" customWidth="1"/>
    <col min="15354" max="15354" width="3.83203125" style="167" customWidth="1"/>
    <col min="15355" max="15355" width="2.83203125" style="167" customWidth="1"/>
    <col min="15356" max="15356" width="4.83203125" style="167" customWidth="1"/>
    <col min="15357" max="15357" width="35.83203125" style="167" customWidth="1"/>
    <col min="15358" max="15366" width="6.83203125" style="167" customWidth="1"/>
    <col min="15367" max="15367" width="1" style="167" customWidth="1"/>
    <col min="15368" max="15373" width="6.83203125" style="167" customWidth="1"/>
    <col min="15374" max="15605" width="11.5" style="167"/>
    <col min="15606" max="15607" width="4.83203125" style="167" customWidth="1"/>
    <col min="15608" max="15608" width="7.83203125" style="167" customWidth="1"/>
    <col min="15609" max="15609" width="4.83203125" style="167" customWidth="1"/>
    <col min="15610" max="15610" width="3.83203125" style="167" customWidth="1"/>
    <col min="15611" max="15611" width="2.83203125" style="167" customWidth="1"/>
    <col min="15612" max="15612" width="4.83203125" style="167" customWidth="1"/>
    <col min="15613" max="15613" width="35.83203125" style="167" customWidth="1"/>
    <col min="15614" max="15622" width="6.83203125" style="167" customWidth="1"/>
    <col min="15623" max="15623" width="1" style="167" customWidth="1"/>
    <col min="15624" max="15629" width="6.83203125" style="167" customWidth="1"/>
    <col min="15630" max="15861" width="11.5" style="167"/>
    <col min="15862" max="15863" width="4.83203125" style="167" customWidth="1"/>
    <col min="15864" max="15864" width="7.83203125" style="167" customWidth="1"/>
    <col min="15865" max="15865" width="4.83203125" style="167" customWidth="1"/>
    <col min="15866" max="15866" width="3.83203125" style="167" customWidth="1"/>
    <col min="15867" max="15867" width="2.83203125" style="167" customWidth="1"/>
    <col min="15868" max="15868" width="4.83203125" style="167" customWidth="1"/>
    <col min="15869" max="15869" width="35.83203125" style="167" customWidth="1"/>
    <col min="15870" max="15878" width="6.83203125" style="167" customWidth="1"/>
    <col min="15879" max="15879" width="1" style="167" customWidth="1"/>
    <col min="15880" max="15885" width="6.83203125" style="167" customWidth="1"/>
    <col min="15886" max="16117" width="11.5" style="167"/>
    <col min="16118" max="16119" width="4.83203125" style="167" customWidth="1"/>
    <col min="16120" max="16120" width="7.83203125" style="167" customWidth="1"/>
    <col min="16121" max="16121" width="4.83203125" style="167" customWidth="1"/>
    <col min="16122" max="16122" width="3.83203125" style="167" customWidth="1"/>
    <col min="16123" max="16123" width="2.83203125" style="167" customWidth="1"/>
    <col min="16124" max="16124" width="4.83203125" style="167" customWidth="1"/>
    <col min="16125" max="16125" width="35.83203125" style="167" customWidth="1"/>
    <col min="16126" max="16134" width="6.83203125" style="167" customWidth="1"/>
    <col min="16135" max="16135" width="1" style="167" customWidth="1"/>
    <col min="16136" max="16141" width="6.83203125" style="167" customWidth="1"/>
    <col min="16142" max="16384" width="11.5" style="167"/>
  </cols>
  <sheetData>
    <row r="1" spans="1:16" ht="24" customHeight="1">
      <c r="A1" s="1559" t="s">
        <v>436</v>
      </c>
      <c r="B1" s="1559"/>
      <c r="C1" s="1559"/>
      <c r="D1" s="1559"/>
      <c r="E1" s="1559"/>
      <c r="F1" s="1559"/>
      <c r="G1" s="1559"/>
      <c r="H1" s="1559"/>
      <c r="I1" s="1559"/>
      <c r="J1" s="1559"/>
      <c r="K1" s="1559"/>
      <c r="L1" s="1559"/>
      <c r="M1" s="1559"/>
      <c r="N1" s="1559"/>
      <c r="O1" s="1559"/>
      <c r="P1" s="1559"/>
    </row>
    <row r="2" spans="1:16" ht="36.950000000000003" customHeight="1">
      <c r="A2" s="1560" t="s">
        <v>1</v>
      </c>
      <c r="B2" s="1560" t="s">
        <v>174</v>
      </c>
      <c r="C2" s="1560" t="s">
        <v>175</v>
      </c>
      <c r="D2" s="1560" t="s">
        <v>176</v>
      </c>
      <c r="E2" s="1563" t="s">
        <v>177</v>
      </c>
      <c r="F2" s="1564"/>
      <c r="G2" s="1564"/>
      <c r="H2" s="1565" t="s">
        <v>178</v>
      </c>
      <c r="I2" s="1565" t="s">
        <v>435</v>
      </c>
      <c r="J2" s="1569" t="s">
        <v>437</v>
      </c>
      <c r="K2" s="1569"/>
      <c r="L2" s="1569"/>
      <c r="M2" s="1569"/>
      <c r="N2" s="1569"/>
      <c r="O2" s="1569"/>
      <c r="P2" s="1570"/>
    </row>
    <row r="3" spans="1:16" ht="170.1" customHeight="1">
      <c r="A3" s="1561"/>
      <c r="B3" s="1561"/>
      <c r="C3" s="1561"/>
      <c r="D3" s="1561"/>
      <c r="E3" s="1575" t="s">
        <v>181</v>
      </c>
      <c r="F3" s="1575" t="s">
        <v>182</v>
      </c>
      <c r="G3" s="1575" t="s">
        <v>183</v>
      </c>
      <c r="H3" s="1566"/>
      <c r="I3" s="1566"/>
      <c r="J3" s="1576" t="s">
        <v>186</v>
      </c>
      <c r="K3" s="1576" t="s">
        <v>187</v>
      </c>
      <c r="L3" s="1578" t="s">
        <v>188</v>
      </c>
      <c r="M3" s="1571" t="s">
        <v>189</v>
      </c>
      <c r="N3" s="1571" t="s">
        <v>190</v>
      </c>
      <c r="O3" s="1573" t="s">
        <v>438</v>
      </c>
      <c r="P3" s="1589" t="s">
        <v>439</v>
      </c>
    </row>
    <row r="4" spans="1:16" ht="50.1" customHeight="1">
      <c r="A4" s="1562"/>
      <c r="B4" s="1562"/>
      <c r="C4" s="1562"/>
      <c r="D4" s="1562"/>
      <c r="E4" s="1575"/>
      <c r="F4" s="1575"/>
      <c r="G4" s="1575"/>
      <c r="H4" s="1567"/>
      <c r="I4" s="1567"/>
      <c r="J4" s="1577"/>
      <c r="K4" s="1577"/>
      <c r="L4" s="1579"/>
      <c r="M4" s="1572"/>
      <c r="N4" s="1572"/>
      <c r="O4" s="1574"/>
      <c r="P4" s="1590"/>
    </row>
    <row r="5" spans="1:16" ht="17.100000000000001" customHeight="1">
      <c r="A5" s="168">
        <v>1</v>
      </c>
      <c r="B5" s="168">
        <v>2</v>
      </c>
      <c r="C5" s="168">
        <v>3</v>
      </c>
      <c r="D5" s="168">
        <v>4</v>
      </c>
      <c r="E5" s="1582">
        <v>5</v>
      </c>
      <c r="F5" s="1583"/>
      <c r="G5" s="1583"/>
      <c r="H5" s="168">
        <v>6</v>
      </c>
      <c r="I5" s="168">
        <v>7</v>
      </c>
      <c r="J5" s="169">
        <v>8</v>
      </c>
      <c r="K5" s="169">
        <v>9</v>
      </c>
      <c r="L5" s="169">
        <v>10</v>
      </c>
      <c r="M5" s="169">
        <v>11</v>
      </c>
      <c r="N5" s="169">
        <v>12</v>
      </c>
      <c r="O5" s="169">
        <v>13</v>
      </c>
      <c r="P5" s="169">
        <v>14</v>
      </c>
    </row>
    <row r="6" spans="1:16" ht="20.100000000000001" customHeight="1">
      <c r="A6" s="800">
        <v>1</v>
      </c>
      <c r="B6" s="800">
        <v>1</v>
      </c>
      <c r="C6" s="800">
        <v>1</v>
      </c>
      <c r="D6" s="800">
        <v>21</v>
      </c>
      <c r="E6" s="157" t="s">
        <v>712</v>
      </c>
      <c r="F6" s="158" t="s">
        <v>713</v>
      </c>
      <c r="G6" s="159" t="s">
        <v>714</v>
      </c>
      <c r="H6" s="172" t="s">
        <v>696</v>
      </c>
      <c r="I6" s="172" t="s">
        <v>1150</v>
      </c>
      <c r="J6" s="173"/>
      <c r="K6" s="173"/>
      <c r="L6" s="174">
        <v>2</v>
      </c>
      <c r="M6" s="173"/>
      <c r="N6" s="173"/>
      <c r="O6" s="175">
        <v>4</v>
      </c>
      <c r="P6" s="173"/>
    </row>
    <row r="7" spans="1:16" ht="20.100000000000001" customHeight="1">
      <c r="A7" s="800">
        <v>2</v>
      </c>
      <c r="B7" s="800">
        <v>1</v>
      </c>
      <c r="C7" s="800">
        <v>2</v>
      </c>
      <c r="D7" s="800">
        <v>22</v>
      </c>
      <c r="E7" s="157" t="s">
        <v>712</v>
      </c>
      <c r="F7" s="158" t="s">
        <v>713</v>
      </c>
      <c r="G7" s="159" t="s">
        <v>714</v>
      </c>
      <c r="H7" s="172" t="s">
        <v>696</v>
      </c>
      <c r="I7" s="172" t="s">
        <v>1150</v>
      </c>
      <c r="J7" s="173"/>
      <c r="K7" s="173"/>
      <c r="L7" s="174">
        <v>2</v>
      </c>
      <c r="M7" s="173"/>
      <c r="N7" s="173"/>
      <c r="O7" s="175">
        <v>4</v>
      </c>
      <c r="P7" s="173"/>
    </row>
    <row r="8" spans="1:16" ht="20.100000000000001" customHeight="1">
      <c r="A8" s="800">
        <v>3</v>
      </c>
      <c r="B8" s="800">
        <v>2</v>
      </c>
      <c r="C8" s="800">
        <v>1</v>
      </c>
      <c r="D8" s="800">
        <v>22</v>
      </c>
      <c r="E8" s="157" t="s">
        <v>712</v>
      </c>
      <c r="F8" s="158" t="s">
        <v>713</v>
      </c>
      <c r="G8" s="159" t="s">
        <v>714</v>
      </c>
      <c r="H8" s="172" t="s">
        <v>696</v>
      </c>
      <c r="I8" s="172" t="s">
        <v>1150</v>
      </c>
      <c r="J8" s="173"/>
      <c r="K8" s="173"/>
      <c r="L8" s="174">
        <v>2</v>
      </c>
      <c r="M8" s="173"/>
      <c r="N8" s="173"/>
      <c r="O8" s="175">
        <v>4</v>
      </c>
      <c r="P8" s="173"/>
    </row>
    <row r="9" spans="1:16" ht="20.100000000000001" customHeight="1">
      <c r="A9" s="800">
        <v>4</v>
      </c>
      <c r="B9" s="800">
        <v>2</v>
      </c>
      <c r="C9" s="800">
        <v>2</v>
      </c>
      <c r="D9" s="800">
        <v>22</v>
      </c>
      <c r="E9" s="157" t="s">
        <v>712</v>
      </c>
      <c r="F9" s="158" t="s">
        <v>713</v>
      </c>
      <c r="G9" s="159" t="s">
        <v>714</v>
      </c>
      <c r="H9" s="172" t="s">
        <v>696</v>
      </c>
      <c r="I9" s="172" t="s">
        <v>1150</v>
      </c>
      <c r="J9" s="173"/>
      <c r="K9" s="173"/>
      <c r="L9" s="174">
        <v>2</v>
      </c>
      <c r="M9" s="173"/>
      <c r="N9" s="173"/>
      <c r="O9" s="175">
        <v>4</v>
      </c>
      <c r="P9" s="173"/>
    </row>
    <row r="10" spans="1:16" ht="20.100000000000001" customHeight="1">
      <c r="A10" s="800">
        <v>5</v>
      </c>
      <c r="B10" s="800">
        <v>3</v>
      </c>
      <c r="C10" s="800">
        <v>1</v>
      </c>
      <c r="D10" s="800">
        <v>27</v>
      </c>
      <c r="E10" s="157" t="s">
        <v>712</v>
      </c>
      <c r="F10" s="158" t="s">
        <v>713</v>
      </c>
      <c r="G10" s="159" t="s">
        <v>714</v>
      </c>
      <c r="H10" s="172" t="s">
        <v>696</v>
      </c>
      <c r="I10" s="172" t="s">
        <v>1150</v>
      </c>
      <c r="J10" s="173"/>
      <c r="K10" s="173"/>
      <c r="L10" s="174">
        <v>2</v>
      </c>
      <c r="M10" s="173"/>
      <c r="N10" s="173"/>
      <c r="O10" s="175">
        <v>4</v>
      </c>
      <c r="P10" s="173"/>
    </row>
    <row r="11" spans="1:16" ht="20.100000000000001" customHeight="1">
      <c r="A11" s="800">
        <v>6</v>
      </c>
      <c r="B11" s="800">
        <v>1</v>
      </c>
      <c r="C11" s="800">
        <v>3</v>
      </c>
      <c r="D11" s="800">
        <v>24</v>
      </c>
      <c r="E11" s="157" t="s">
        <v>712</v>
      </c>
      <c r="F11" s="158" t="s">
        <v>713</v>
      </c>
      <c r="G11" s="159" t="s">
        <v>715</v>
      </c>
      <c r="H11" s="172" t="s">
        <v>697</v>
      </c>
      <c r="I11" s="172" t="s">
        <v>1150</v>
      </c>
      <c r="J11" s="173"/>
      <c r="K11" s="173"/>
      <c r="L11" s="174">
        <v>2</v>
      </c>
      <c r="M11" s="173"/>
      <c r="N11" s="173"/>
      <c r="O11" s="175">
        <v>4</v>
      </c>
      <c r="P11" s="173"/>
    </row>
    <row r="12" spans="1:16" ht="20.100000000000001" customHeight="1">
      <c r="A12" s="800">
        <v>7</v>
      </c>
      <c r="B12" s="800">
        <v>2</v>
      </c>
      <c r="C12" s="800">
        <v>3</v>
      </c>
      <c r="D12" s="800">
        <v>23</v>
      </c>
      <c r="E12" s="157" t="s">
        <v>712</v>
      </c>
      <c r="F12" s="158" t="s">
        <v>713</v>
      </c>
      <c r="G12" s="159" t="s">
        <v>715</v>
      </c>
      <c r="H12" s="172" t="s">
        <v>697</v>
      </c>
      <c r="I12" s="172" t="s">
        <v>1150</v>
      </c>
      <c r="J12" s="173"/>
      <c r="K12" s="173"/>
      <c r="L12" s="174">
        <v>2</v>
      </c>
      <c r="M12" s="173"/>
      <c r="N12" s="173"/>
      <c r="O12" s="175">
        <v>4</v>
      </c>
      <c r="P12" s="173"/>
    </row>
    <row r="13" spans="1:16" ht="20.100000000000001" customHeight="1">
      <c r="A13" s="800">
        <v>8</v>
      </c>
      <c r="B13" s="800">
        <v>3</v>
      </c>
      <c r="C13" s="800">
        <v>2</v>
      </c>
      <c r="D13" s="800">
        <v>24</v>
      </c>
      <c r="E13" s="157" t="s">
        <v>712</v>
      </c>
      <c r="F13" s="158" t="s">
        <v>713</v>
      </c>
      <c r="G13" s="159" t="s">
        <v>715</v>
      </c>
      <c r="H13" s="172" t="s">
        <v>697</v>
      </c>
      <c r="I13" s="172" t="s">
        <v>1150</v>
      </c>
      <c r="J13" s="173"/>
      <c r="K13" s="173"/>
      <c r="L13" s="174">
        <v>2</v>
      </c>
      <c r="M13" s="173"/>
      <c r="N13" s="173"/>
      <c r="O13" s="175">
        <v>4</v>
      </c>
      <c r="P13" s="173"/>
    </row>
    <row r="14" spans="1:16" ht="20.100000000000001" customHeight="1">
      <c r="A14" s="956">
        <v>9</v>
      </c>
      <c r="B14" s="956">
        <v>1</v>
      </c>
      <c r="C14" s="956">
        <v>4</v>
      </c>
      <c r="D14" s="956">
        <v>24</v>
      </c>
      <c r="E14" s="157" t="s">
        <v>712</v>
      </c>
      <c r="F14" s="158" t="s">
        <v>713</v>
      </c>
      <c r="G14" s="159"/>
      <c r="H14" s="172" t="s">
        <v>698</v>
      </c>
      <c r="I14" s="172" t="s">
        <v>1150</v>
      </c>
      <c r="J14" s="173"/>
      <c r="K14" s="173"/>
      <c r="L14" s="174">
        <v>2</v>
      </c>
      <c r="M14" s="173"/>
      <c r="N14" s="173"/>
      <c r="O14" s="175">
        <v>6</v>
      </c>
      <c r="P14" s="173"/>
    </row>
    <row r="15" spans="1:16" ht="20.100000000000001" customHeight="1">
      <c r="A15" s="956">
        <v>10</v>
      </c>
      <c r="B15" s="956">
        <v>1</v>
      </c>
      <c r="C15" s="956">
        <v>7</v>
      </c>
      <c r="D15" s="956">
        <v>23</v>
      </c>
      <c r="E15" s="157" t="s">
        <v>712</v>
      </c>
      <c r="F15" s="158" t="s">
        <v>713</v>
      </c>
      <c r="G15" s="159" t="s">
        <v>717</v>
      </c>
      <c r="H15" s="172" t="s">
        <v>700</v>
      </c>
      <c r="I15" s="172" t="s">
        <v>431</v>
      </c>
      <c r="J15" s="173"/>
      <c r="K15" s="173"/>
      <c r="L15" s="174">
        <v>2</v>
      </c>
      <c r="M15" s="173"/>
      <c r="N15" s="173"/>
      <c r="O15" s="175">
        <v>4</v>
      </c>
      <c r="P15" s="173"/>
    </row>
    <row r="16" spans="1:16" ht="20.100000000000001" customHeight="1">
      <c r="A16" s="956"/>
      <c r="B16" s="956"/>
      <c r="C16" s="956"/>
      <c r="D16" s="956"/>
      <c r="E16" s="157"/>
      <c r="F16" s="158"/>
      <c r="G16" s="159"/>
      <c r="H16" s="172"/>
      <c r="I16" s="172" t="s">
        <v>1354</v>
      </c>
      <c r="J16" s="173"/>
      <c r="K16" s="173"/>
      <c r="L16" s="174">
        <v>2</v>
      </c>
      <c r="M16" s="173"/>
      <c r="N16" s="173"/>
      <c r="O16" s="175">
        <v>4</v>
      </c>
      <c r="P16" s="173"/>
    </row>
    <row r="17" spans="1:16" ht="20.100000000000001" customHeight="1">
      <c r="A17" s="956"/>
      <c r="B17" s="956"/>
      <c r="C17" s="956"/>
      <c r="D17" s="956"/>
      <c r="E17" s="157"/>
      <c r="F17" s="158"/>
      <c r="G17" s="159"/>
      <c r="H17" s="172"/>
      <c r="I17" s="172" t="s">
        <v>1355</v>
      </c>
      <c r="J17" s="173">
        <v>2</v>
      </c>
      <c r="K17" s="173"/>
      <c r="L17" s="174">
        <v>2</v>
      </c>
      <c r="M17" s="173">
        <v>2</v>
      </c>
      <c r="N17" s="173"/>
      <c r="O17" s="175">
        <v>4</v>
      </c>
      <c r="P17" s="173"/>
    </row>
    <row r="18" spans="1:16" ht="20.100000000000001" customHeight="1">
      <c r="A18" s="956">
        <v>11</v>
      </c>
      <c r="B18" s="956">
        <v>2</v>
      </c>
      <c r="C18" s="956">
        <v>7</v>
      </c>
      <c r="D18" s="956">
        <v>21</v>
      </c>
      <c r="E18" s="157" t="s">
        <v>712</v>
      </c>
      <c r="F18" s="158" t="s">
        <v>713</v>
      </c>
      <c r="G18" s="159" t="s">
        <v>717</v>
      </c>
      <c r="H18" s="172" t="s">
        <v>700</v>
      </c>
      <c r="I18" s="172" t="s">
        <v>1356</v>
      </c>
      <c r="J18" s="173"/>
      <c r="K18" s="173"/>
      <c r="L18" s="174">
        <v>1</v>
      </c>
      <c r="M18" s="173"/>
      <c r="N18" s="173"/>
      <c r="O18" s="175">
        <v>2</v>
      </c>
      <c r="P18" s="173"/>
    </row>
    <row r="19" spans="1:16" ht="20.100000000000001" customHeight="1">
      <c r="A19" s="956"/>
      <c r="B19" s="956"/>
      <c r="C19" s="956"/>
      <c r="D19" s="956"/>
      <c r="E19" s="157"/>
      <c r="F19" s="158"/>
      <c r="G19" s="159"/>
      <c r="H19" s="172"/>
      <c r="I19" s="172" t="s">
        <v>1354</v>
      </c>
      <c r="J19" s="173"/>
      <c r="K19" s="173"/>
      <c r="L19" s="174">
        <v>2</v>
      </c>
      <c r="M19" s="173"/>
      <c r="N19" s="173"/>
      <c r="O19" s="175">
        <v>4</v>
      </c>
      <c r="P19" s="173"/>
    </row>
    <row r="20" spans="1:16" ht="20.100000000000001" customHeight="1">
      <c r="A20" s="956"/>
      <c r="B20" s="956"/>
      <c r="C20" s="956"/>
      <c r="D20" s="956"/>
      <c r="E20" s="157"/>
      <c r="F20" s="158"/>
      <c r="G20" s="159"/>
      <c r="H20" s="172"/>
      <c r="I20" s="172" t="s">
        <v>1357</v>
      </c>
      <c r="J20" s="173"/>
      <c r="K20" s="173"/>
      <c r="L20" s="174">
        <v>2</v>
      </c>
      <c r="M20" s="173"/>
      <c r="N20" s="173"/>
      <c r="O20" s="175">
        <v>4</v>
      </c>
      <c r="P20" s="173"/>
    </row>
    <row r="21" spans="1:16" ht="20.100000000000001" customHeight="1">
      <c r="A21" s="956"/>
      <c r="B21" s="956"/>
      <c r="C21" s="956"/>
      <c r="D21" s="956"/>
      <c r="E21" s="157"/>
      <c r="F21" s="158"/>
      <c r="G21" s="159"/>
      <c r="H21" s="172"/>
      <c r="I21" s="172" t="s">
        <v>1355</v>
      </c>
      <c r="J21" s="173">
        <v>2</v>
      </c>
      <c r="K21" s="173"/>
      <c r="L21" s="174">
        <v>2</v>
      </c>
      <c r="M21" s="173">
        <v>2</v>
      </c>
      <c r="N21" s="173"/>
      <c r="O21" s="175">
        <v>4</v>
      </c>
      <c r="P21" s="173"/>
    </row>
    <row r="22" spans="1:16" ht="20.100000000000001" customHeight="1">
      <c r="A22" s="956">
        <v>12</v>
      </c>
      <c r="B22" s="956">
        <v>3</v>
      </c>
      <c r="C22" s="956">
        <v>6</v>
      </c>
      <c r="D22" s="956">
        <v>22</v>
      </c>
      <c r="E22" s="157" t="s">
        <v>712</v>
      </c>
      <c r="F22" s="158" t="s">
        <v>713</v>
      </c>
      <c r="G22" s="159" t="s">
        <v>717</v>
      </c>
      <c r="H22" s="172" t="s">
        <v>700</v>
      </c>
      <c r="I22" s="172" t="s">
        <v>1358</v>
      </c>
      <c r="J22" s="173"/>
      <c r="K22" s="173"/>
      <c r="L22" s="174">
        <v>2</v>
      </c>
      <c r="M22" s="173"/>
      <c r="N22" s="173"/>
      <c r="O22" s="175">
        <v>2</v>
      </c>
      <c r="P22" s="173"/>
    </row>
    <row r="23" spans="1:16" ht="20.100000000000001" customHeight="1">
      <c r="A23" s="956"/>
      <c r="B23" s="956"/>
      <c r="C23" s="956"/>
      <c r="D23" s="956"/>
      <c r="E23" s="157"/>
      <c r="F23" s="158"/>
      <c r="G23" s="159"/>
      <c r="H23" s="172"/>
      <c r="I23" s="172" t="s">
        <v>1357</v>
      </c>
      <c r="J23" s="173"/>
      <c r="K23" s="173"/>
      <c r="L23" s="174">
        <v>2</v>
      </c>
      <c r="M23" s="173"/>
      <c r="N23" s="173"/>
      <c r="O23" s="175">
        <v>4</v>
      </c>
      <c r="P23" s="173"/>
    </row>
    <row r="24" spans="1:16" ht="20.100000000000001" customHeight="1">
      <c r="A24" s="956"/>
      <c r="B24" s="956"/>
      <c r="C24" s="956"/>
      <c r="D24" s="956"/>
      <c r="E24" s="157"/>
      <c r="F24" s="158"/>
      <c r="G24" s="159"/>
      <c r="H24" s="172"/>
      <c r="I24" s="172" t="s">
        <v>1355</v>
      </c>
      <c r="J24" s="173">
        <v>2</v>
      </c>
      <c r="K24" s="173"/>
      <c r="L24" s="174">
        <v>2</v>
      </c>
      <c r="M24" s="173">
        <v>2</v>
      </c>
      <c r="N24" s="173"/>
      <c r="O24" s="175">
        <v>4</v>
      </c>
      <c r="P24" s="173"/>
    </row>
    <row r="25" spans="1:16" ht="20.100000000000001" customHeight="1">
      <c r="A25" s="956">
        <v>13</v>
      </c>
      <c r="B25" s="956">
        <v>4</v>
      </c>
      <c r="C25" s="956">
        <v>6</v>
      </c>
      <c r="D25" s="956">
        <v>22</v>
      </c>
      <c r="E25" s="157" t="s">
        <v>712</v>
      </c>
      <c r="F25" s="158" t="s">
        <v>713</v>
      </c>
      <c r="G25" s="159" t="s">
        <v>717</v>
      </c>
      <c r="H25" s="172" t="s">
        <v>700</v>
      </c>
      <c r="I25" s="172" t="s">
        <v>1359</v>
      </c>
      <c r="J25" s="173"/>
      <c r="K25" s="173"/>
      <c r="L25" s="174">
        <v>2</v>
      </c>
      <c r="M25" s="173"/>
      <c r="N25" s="173"/>
      <c r="O25" s="175">
        <v>4</v>
      </c>
      <c r="P25" s="173"/>
    </row>
    <row r="26" spans="1:16" ht="20.100000000000001" customHeight="1">
      <c r="A26" s="956"/>
      <c r="B26" s="956"/>
      <c r="C26" s="956"/>
      <c r="D26" s="956"/>
      <c r="E26" s="157"/>
      <c r="F26" s="158"/>
      <c r="G26" s="159"/>
      <c r="H26" s="172"/>
      <c r="I26" s="172" t="s">
        <v>1360</v>
      </c>
      <c r="J26" s="173"/>
      <c r="K26" s="173"/>
      <c r="L26" s="174">
        <v>1</v>
      </c>
      <c r="M26" s="173"/>
      <c r="N26" s="173"/>
      <c r="O26" s="175">
        <v>2</v>
      </c>
      <c r="P26" s="173"/>
    </row>
    <row r="27" spans="1:16" ht="20.100000000000001" customHeight="1">
      <c r="A27" s="956"/>
      <c r="B27" s="956"/>
      <c r="C27" s="956"/>
      <c r="D27" s="956"/>
      <c r="E27" s="157"/>
      <c r="F27" s="158"/>
      <c r="G27" s="159"/>
      <c r="H27" s="172"/>
      <c r="I27" s="172" t="s">
        <v>1355</v>
      </c>
      <c r="J27" s="173">
        <v>6</v>
      </c>
      <c r="K27" s="173"/>
      <c r="L27" s="174">
        <v>6</v>
      </c>
      <c r="M27" s="173">
        <v>6</v>
      </c>
      <c r="N27" s="173"/>
      <c r="O27" s="175">
        <v>12</v>
      </c>
      <c r="P27" s="173"/>
    </row>
    <row r="28" spans="1:16" ht="20.100000000000001" customHeight="1">
      <c r="A28" s="956">
        <v>14</v>
      </c>
      <c r="B28" s="956">
        <v>1</v>
      </c>
      <c r="C28" s="956">
        <v>8</v>
      </c>
      <c r="D28" s="956">
        <v>23</v>
      </c>
      <c r="E28" s="157" t="s">
        <v>712</v>
      </c>
      <c r="F28" s="158" t="s">
        <v>713</v>
      </c>
      <c r="G28" s="159"/>
      <c r="H28" s="172" t="s">
        <v>1361</v>
      </c>
      <c r="I28" s="172" t="s">
        <v>431</v>
      </c>
      <c r="J28" s="173"/>
      <c r="K28" s="173"/>
      <c r="L28" s="174">
        <v>2</v>
      </c>
      <c r="M28" s="173"/>
      <c r="N28" s="173"/>
      <c r="O28" s="175">
        <v>4</v>
      </c>
      <c r="P28" s="173"/>
    </row>
    <row r="29" spans="1:16" ht="20.100000000000001" customHeight="1">
      <c r="A29" s="956"/>
      <c r="B29" s="956"/>
      <c r="C29" s="956"/>
      <c r="D29" s="956"/>
      <c r="E29" s="157"/>
      <c r="F29" s="158"/>
      <c r="G29" s="159"/>
      <c r="H29" s="172"/>
      <c r="I29" s="172" t="s">
        <v>1358</v>
      </c>
      <c r="J29" s="173"/>
      <c r="K29" s="173"/>
      <c r="L29" s="174">
        <v>2</v>
      </c>
      <c r="M29" s="173"/>
      <c r="N29" s="173"/>
      <c r="O29" s="175">
        <v>4</v>
      </c>
      <c r="P29" s="173"/>
    </row>
    <row r="30" spans="1:16" ht="20.100000000000001" customHeight="1">
      <c r="A30" s="956"/>
      <c r="B30" s="956"/>
      <c r="C30" s="956"/>
      <c r="D30" s="956"/>
      <c r="E30" s="157"/>
      <c r="F30" s="158"/>
      <c r="G30" s="159"/>
      <c r="H30" s="172"/>
      <c r="I30" s="172" t="s">
        <v>1357</v>
      </c>
      <c r="J30" s="173"/>
      <c r="K30" s="173"/>
      <c r="L30" s="174">
        <v>2</v>
      </c>
      <c r="M30" s="173"/>
      <c r="N30" s="173"/>
      <c r="O30" s="175">
        <v>4</v>
      </c>
      <c r="P30" s="173"/>
    </row>
    <row r="31" spans="1:16" ht="20.100000000000001" customHeight="1">
      <c r="A31" s="956"/>
      <c r="B31" s="956"/>
      <c r="C31" s="956"/>
      <c r="D31" s="956"/>
      <c r="E31" s="157"/>
      <c r="F31" s="158"/>
      <c r="G31" s="159"/>
      <c r="H31" s="172"/>
      <c r="I31" s="172" t="s">
        <v>1362</v>
      </c>
      <c r="J31" s="173"/>
      <c r="K31" s="173"/>
      <c r="L31" s="174">
        <v>2</v>
      </c>
      <c r="M31" s="173"/>
      <c r="N31" s="173"/>
      <c r="O31" s="175">
        <v>4</v>
      </c>
      <c r="P31" s="173"/>
    </row>
    <row r="32" spans="1:16" ht="20.100000000000001" customHeight="1">
      <c r="A32" s="956">
        <v>15</v>
      </c>
      <c r="B32" s="956">
        <v>2</v>
      </c>
      <c r="C32" s="956">
        <v>8</v>
      </c>
      <c r="D32" s="956">
        <v>24</v>
      </c>
      <c r="E32" s="157" t="s">
        <v>712</v>
      </c>
      <c r="F32" s="158" t="s">
        <v>713</v>
      </c>
      <c r="G32" s="159"/>
      <c r="H32" s="172" t="s">
        <v>1361</v>
      </c>
      <c r="I32" s="172" t="s">
        <v>1358</v>
      </c>
      <c r="J32" s="173"/>
      <c r="K32" s="173"/>
      <c r="L32" s="174">
        <v>2</v>
      </c>
      <c r="M32" s="173"/>
      <c r="N32" s="173"/>
      <c r="O32" s="175">
        <v>4</v>
      </c>
      <c r="P32" s="173"/>
    </row>
    <row r="33" spans="1:16" ht="20.100000000000001" customHeight="1">
      <c r="A33" s="956"/>
      <c r="B33" s="956"/>
      <c r="C33" s="956"/>
      <c r="D33" s="956"/>
      <c r="E33" s="157"/>
      <c r="F33" s="158"/>
      <c r="G33" s="159"/>
      <c r="H33" s="172"/>
      <c r="I33" s="172" t="s">
        <v>1357</v>
      </c>
      <c r="J33" s="173"/>
      <c r="K33" s="173"/>
      <c r="L33" s="174">
        <v>2</v>
      </c>
      <c r="M33" s="173"/>
      <c r="N33" s="173"/>
      <c r="O33" s="175">
        <v>4</v>
      </c>
      <c r="P33" s="173"/>
    </row>
    <row r="34" spans="1:16" ht="20.100000000000001" customHeight="1">
      <c r="A34" s="956"/>
      <c r="B34" s="956"/>
      <c r="C34" s="956"/>
      <c r="D34" s="956"/>
      <c r="E34" s="157"/>
      <c r="F34" s="158"/>
      <c r="G34" s="159"/>
      <c r="H34" s="172"/>
      <c r="I34" s="172" t="s">
        <v>1362</v>
      </c>
      <c r="J34" s="173"/>
      <c r="K34" s="173"/>
      <c r="L34" s="174">
        <v>3</v>
      </c>
      <c r="M34" s="173"/>
      <c r="N34" s="173"/>
      <c r="O34" s="175">
        <v>6</v>
      </c>
      <c r="P34" s="173"/>
    </row>
    <row r="35" spans="1:16" ht="20.100000000000001" customHeight="1">
      <c r="A35" s="956">
        <v>16</v>
      </c>
      <c r="B35" s="956">
        <v>3</v>
      </c>
      <c r="C35" s="956">
        <v>8</v>
      </c>
      <c r="D35" s="956">
        <v>22</v>
      </c>
      <c r="E35" s="157" t="s">
        <v>722</v>
      </c>
      <c r="F35" s="158" t="s">
        <v>713</v>
      </c>
      <c r="G35" s="159" t="s">
        <v>723</v>
      </c>
      <c r="H35" s="172" t="s">
        <v>710</v>
      </c>
      <c r="I35" s="172" t="s">
        <v>1360</v>
      </c>
      <c r="J35" s="173"/>
      <c r="K35" s="173"/>
      <c r="L35" s="174">
        <v>1</v>
      </c>
      <c r="M35" s="173"/>
      <c r="N35" s="173"/>
      <c r="O35" s="175">
        <v>2</v>
      </c>
      <c r="P35" s="173"/>
    </row>
    <row r="36" spans="1:16" ht="20.100000000000001" customHeight="1">
      <c r="A36" s="956"/>
      <c r="B36" s="956"/>
      <c r="C36" s="956"/>
      <c r="D36" s="956"/>
      <c r="E36" s="157"/>
      <c r="F36" s="158"/>
      <c r="G36" s="159"/>
      <c r="H36" s="172"/>
      <c r="I36" s="172" t="s">
        <v>1355</v>
      </c>
      <c r="J36" s="173">
        <v>6</v>
      </c>
      <c r="K36" s="173"/>
      <c r="L36" s="174">
        <v>6</v>
      </c>
      <c r="M36" s="173">
        <v>6</v>
      </c>
      <c r="N36" s="173"/>
      <c r="O36" s="175">
        <v>12</v>
      </c>
      <c r="P36" s="173"/>
    </row>
    <row r="37" spans="1:16" ht="20.100000000000001" customHeight="1">
      <c r="A37" s="956">
        <v>17</v>
      </c>
      <c r="B37" s="956">
        <v>1</v>
      </c>
      <c r="C37" s="956">
        <v>9</v>
      </c>
      <c r="D37" s="956">
        <v>24</v>
      </c>
      <c r="E37" s="157" t="s">
        <v>716</v>
      </c>
      <c r="F37" s="158" t="s">
        <v>713</v>
      </c>
      <c r="G37" s="159"/>
      <c r="H37" s="172" t="s">
        <v>704</v>
      </c>
      <c r="I37" s="172" t="s">
        <v>1356</v>
      </c>
      <c r="J37" s="173"/>
      <c r="K37" s="173"/>
      <c r="L37" s="174">
        <v>1</v>
      </c>
      <c r="M37" s="173"/>
      <c r="N37" s="173"/>
      <c r="O37" s="175">
        <v>2</v>
      </c>
      <c r="P37" s="173"/>
    </row>
    <row r="38" spans="1:16" ht="20.100000000000001" customHeight="1">
      <c r="A38" s="956"/>
      <c r="B38" s="956"/>
      <c r="C38" s="956"/>
      <c r="D38" s="956"/>
      <c r="E38" s="157"/>
      <c r="F38" s="158"/>
      <c r="G38" s="159"/>
      <c r="H38" s="172"/>
      <c r="I38" s="172" t="s">
        <v>431</v>
      </c>
      <c r="J38" s="173"/>
      <c r="K38" s="173"/>
      <c r="L38" s="174">
        <v>2</v>
      </c>
      <c r="M38" s="173"/>
      <c r="N38" s="173"/>
      <c r="O38" s="175">
        <v>4</v>
      </c>
      <c r="P38" s="173"/>
    </row>
    <row r="39" spans="1:16" ht="20.100000000000001" customHeight="1">
      <c r="A39" s="956"/>
      <c r="B39" s="956"/>
      <c r="C39" s="956"/>
      <c r="D39" s="956"/>
      <c r="E39" s="157"/>
      <c r="F39" s="158"/>
      <c r="G39" s="159"/>
      <c r="H39" s="172"/>
      <c r="I39" s="172" t="s">
        <v>1354</v>
      </c>
      <c r="J39" s="173"/>
      <c r="K39" s="173"/>
      <c r="L39" s="174">
        <v>2</v>
      </c>
      <c r="M39" s="173"/>
      <c r="N39" s="173"/>
      <c r="O39" s="175">
        <v>4</v>
      </c>
      <c r="P39" s="173"/>
    </row>
    <row r="40" spans="1:16" ht="20.100000000000001" customHeight="1">
      <c r="A40" s="956"/>
      <c r="B40" s="956"/>
      <c r="C40" s="956"/>
      <c r="D40" s="956"/>
      <c r="E40" s="157"/>
      <c r="F40" s="158"/>
      <c r="G40" s="159"/>
      <c r="H40" s="172"/>
      <c r="I40" s="172" t="s">
        <v>704</v>
      </c>
      <c r="J40" s="173"/>
      <c r="K40" s="173"/>
      <c r="L40" s="174">
        <v>2</v>
      </c>
      <c r="M40" s="173"/>
      <c r="N40" s="173"/>
      <c r="O40" s="175">
        <v>4</v>
      </c>
      <c r="P40" s="173"/>
    </row>
    <row r="41" spans="1:16" ht="20.100000000000001" customHeight="1">
      <c r="A41" s="956">
        <v>18</v>
      </c>
      <c r="B41" s="956">
        <v>1</v>
      </c>
      <c r="C41" s="956">
        <v>10</v>
      </c>
      <c r="D41" s="956">
        <v>21</v>
      </c>
      <c r="E41" s="157" t="s">
        <v>722</v>
      </c>
      <c r="F41" s="158" t="s">
        <v>724</v>
      </c>
      <c r="G41" s="159" t="s">
        <v>725</v>
      </c>
      <c r="H41" s="172" t="s">
        <v>711</v>
      </c>
      <c r="I41" s="172" t="s">
        <v>431</v>
      </c>
      <c r="J41" s="173"/>
      <c r="K41" s="173"/>
      <c r="L41" s="174">
        <v>2</v>
      </c>
      <c r="M41" s="173"/>
      <c r="N41" s="173"/>
      <c r="O41" s="175">
        <v>4</v>
      </c>
      <c r="P41" s="173"/>
    </row>
    <row r="42" spans="1:16" ht="20.100000000000001" customHeight="1">
      <c r="A42" s="956"/>
      <c r="B42" s="956"/>
      <c r="C42" s="956"/>
      <c r="D42" s="956"/>
      <c r="E42" s="157"/>
      <c r="F42" s="158"/>
      <c r="G42" s="159"/>
      <c r="H42" s="172"/>
      <c r="I42" s="172" t="s">
        <v>1355</v>
      </c>
      <c r="J42" s="173"/>
      <c r="K42" s="173">
        <v>5</v>
      </c>
      <c r="L42" s="174">
        <v>5</v>
      </c>
      <c r="M42" s="173"/>
      <c r="N42" s="173">
        <v>5</v>
      </c>
      <c r="O42" s="175">
        <v>10</v>
      </c>
      <c r="P42" s="173"/>
    </row>
    <row r="43" spans="1:16" ht="20.100000000000001" customHeight="1">
      <c r="A43" s="800">
        <v>19</v>
      </c>
      <c r="B43" s="800">
        <v>3</v>
      </c>
      <c r="C43" s="800">
        <v>9</v>
      </c>
      <c r="D43" s="800">
        <v>20</v>
      </c>
      <c r="E43" s="157" t="s">
        <v>722</v>
      </c>
      <c r="F43" s="158" t="s">
        <v>724</v>
      </c>
      <c r="G43" s="159" t="s">
        <v>725</v>
      </c>
      <c r="H43" s="172" t="s">
        <v>711</v>
      </c>
      <c r="I43" s="172" t="s">
        <v>1356</v>
      </c>
      <c r="J43" s="173"/>
      <c r="K43" s="173"/>
      <c r="L43" s="174">
        <v>1</v>
      </c>
      <c r="M43" s="173"/>
      <c r="N43" s="173"/>
      <c r="O43" s="175">
        <v>2</v>
      </c>
      <c r="P43" s="173"/>
    </row>
    <row r="44" spans="1:16" ht="20.100000000000001" customHeight="1">
      <c r="A44" s="956"/>
      <c r="B44" s="956"/>
      <c r="C44" s="956"/>
      <c r="D44" s="956"/>
      <c r="E44" s="157"/>
      <c r="F44" s="158"/>
      <c r="G44" s="159"/>
      <c r="H44" s="172"/>
      <c r="I44" s="172" t="s">
        <v>1355</v>
      </c>
      <c r="J44" s="173"/>
      <c r="K44" s="173">
        <v>15</v>
      </c>
      <c r="L44" s="174">
        <v>15</v>
      </c>
      <c r="M44" s="173"/>
      <c r="N44" s="173">
        <v>15</v>
      </c>
      <c r="O44" s="175">
        <v>30</v>
      </c>
      <c r="P44" s="173"/>
    </row>
    <row r="45" spans="1:16" ht="20.100000000000001" customHeight="1">
      <c r="A45" s="956">
        <v>20</v>
      </c>
      <c r="B45" s="956">
        <v>1</v>
      </c>
      <c r="C45" s="956">
        <v>5</v>
      </c>
      <c r="D45" s="956">
        <v>25</v>
      </c>
      <c r="E45" s="157" t="s">
        <v>719</v>
      </c>
      <c r="F45" s="158" t="s">
        <v>713</v>
      </c>
      <c r="G45" s="159" t="s">
        <v>720</v>
      </c>
      <c r="H45" s="172" t="s">
        <v>706</v>
      </c>
      <c r="I45" s="172" t="s">
        <v>431</v>
      </c>
      <c r="J45" s="173"/>
      <c r="K45" s="173"/>
      <c r="L45" s="174">
        <v>2</v>
      </c>
      <c r="M45" s="173"/>
      <c r="N45" s="173"/>
      <c r="O45" s="175">
        <v>4</v>
      </c>
      <c r="P45" s="173"/>
    </row>
    <row r="46" spans="1:16" ht="20.100000000000001" customHeight="1">
      <c r="A46" s="956"/>
      <c r="B46" s="956"/>
      <c r="C46" s="956"/>
      <c r="D46" s="956"/>
      <c r="E46" s="157"/>
      <c r="F46" s="158"/>
      <c r="G46" s="159"/>
      <c r="H46" s="172"/>
      <c r="I46" s="172" t="s">
        <v>1360</v>
      </c>
      <c r="J46" s="173"/>
      <c r="K46" s="173"/>
      <c r="L46" s="174">
        <v>1</v>
      </c>
      <c r="M46" s="173"/>
      <c r="N46" s="173"/>
      <c r="O46" s="175">
        <v>2</v>
      </c>
      <c r="P46" s="173"/>
    </row>
    <row r="47" spans="1:16" ht="20.100000000000001" customHeight="1">
      <c r="A47" s="800"/>
      <c r="B47" s="800"/>
      <c r="C47" s="800"/>
      <c r="D47" s="800"/>
      <c r="E47" s="157"/>
      <c r="F47" s="158"/>
      <c r="G47" s="159"/>
      <c r="H47" s="172"/>
      <c r="I47" s="172" t="s">
        <v>1355</v>
      </c>
      <c r="J47" s="173">
        <v>3</v>
      </c>
      <c r="K47" s="173"/>
      <c r="L47" s="174">
        <v>3</v>
      </c>
      <c r="M47" s="173">
        <v>3</v>
      </c>
      <c r="N47" s="173"/>
      <c r="O47" s="175">
        <v>6</v>
      </c>
      <c r="P47" s="173"/>
    </row>
    <row r="48" spans="1:16" ht="20.100000000000001" customHeight="1">
      <c r="A48" s="956">
        <v>21</v>
      </c>
      <c r="B48" s="956">
        <v>2</v>
      </c>
      <c r="C48" s="956">
        <v>5</v>
      </c>
      <c r="D48" s="956">
        <v>28</v>
      </c>
      <c r="E48" s="157" t="s">
        <v>719</v>
      </c>
      <c r="F48" s="158" t="s">
        <v>713</v>
      </c>
      <c r="G48" s="159" t="s">
        <v>720</v>
      </c>
      <c r="H48" s="172" t="s">
        <v>706</v>
      </c>
      <c r="I48" s="172" t="s">
        <v>1360</v>
      </c>
      <c r="J48" s="173"/>
      <c r="K48" s="173"/>
      <c r="L48" s="174">
        <v>1</v>
      </c>
      <c r="M48" s="173"/>
      <c r="N48" s="173"/>
      <c r="O48" s="175">
        <v>2</v>
      </c>
      <c r="P48" s="173"/>
    </row>
    <row r="49" spans="1:16" ht="20.100000000000001" customHeight="1">
      <c r="A49" s="956"/>
      <c r="B49" s="956"/>
      <c r="C49" s="956"/>
      <c r="D49" s="956"/>
      <c r="E49" s="157"/>
      <c r="F49" s="158"/>
      <c r="G49" s="159"/>
      <c r="H49" s="172"/>
      <c r="I49" s="172" t="s">
        <v>1355</v>
      </c>
      <c r="J49" s="173">
        <v>3</v>
      </c>
      <c r="K49" s="173"/>
      <c r="L49" s="174">
        <v>3</v>
      </c>
      <c r="M49" s="173">
        <v>3</v>
      </c>
      <c r="N49" s="173"/>
      <c r="O49" s="175">
        <v>6</v>
      </c>
      <c r="P49" s="173"/>
    </row>
    <row r="50" spans="1:16" ht="20.100000000000001" customHeight="1">
      <c r="A50" s="956">
        <v>22</v>
      </c>
      <c r="B50" s="956">
        <v>2</v>
      </c>
      <c r="C50" s="956">
        <v>6</v>
      </c>
      <c r="D50" s="956">
        <v>28</v>
      </c>
      <c r="E50" s="157" t="s">
        <v>719</v>
      </c>
      <c r="F50" s="158" t="s">
        <v>713</v>
      </c>
      <c r="G50" s="159" t="s">
        <v>720</v>
      </c>
      <c r="H50" s="172" t="s">
        <v>706</v>
      </c>
      <c r="I50" s="172" t="s">
        <v>1356</v>
      </c>
      <c r="J50" s="173"/>
      <c r="K50" s="173"/>
      <c r="L50" s="174">
        <v>1</v>
      </c>
      <c r="M50" s="173"/>
      <c r="N50" s="173"/>
      <c r="O50" s="175">
        <v>2</v>
      </c>
      <c r="P50" s="173"/>
    </row>
    <row r="51" spans="1:16" ht="20.100000000000001" customHeight="1">
      <c r="A51" s="956"/>
      <c r="B51" s="956"/>
      <c r="C51" s="956"/>
      <c r="D51" s="956"/>
      <c r="E51" s="157"/>
      <c r="F51" s="158"/>
      <c r="G51" s="159"/>
      <c r="H51" s="172"/>
      <c r="I51" s="172" t="s">
        <v>1355</v>
      </c>
      <c r="J51" s="173">
        <v>3</v>
      </c>
      <c r="K51" s="173"/>
      <c r="L51" s="174">
        <v>3</v>
      </c>
      <c r="M51" s="173">
        <v>3</v>
      </c>
      <c r="N51" s="173"/>
      <c r="O51" s="175">
        <v>6</v>
      </c>
      <c r="P51" s="173"/>
    </row>
    <row r="52" spans="1:16" ht="20.100000000000001" customHeight="1">
      <c r="A52" s="956">
        <v>23</v>
      </c>
      <c r="B52" s="956">
        <v>3</v>
      </c>
      <c r="C52" s="956">
        <v>4</v>
      </c>
      <c r="D52" s="956">
        <v>30</v>
      </c>
      <c r="E52" s="157" t="s">
        <v>719</v>
      </c>
      <c r="F52" s="158" t="s">
        <v>713</v>
      </c>
      <c r="G52" s="159" t="s">
        <v>720</v>
      </c>
      <c r="H52" s="172" t="s">
        <v>706</v>
      </c>
      <c r="I52" s="172" t="s">
        <v>1363</v>
      </c>
      <c r="J52" s="173"/>
      <c r="K52" s="173"/>
      <c r="L52" s="174">
        <v>3</v>
      </c>
      <c r="M52" s="173"/>
      <c r="N52" s="173"/>
      <c r="O52" s="175">
        <v>6</v>
      </c>
      <c r="P52" s="173"/>
    </row>
    <row r="53" spans="1:16" ht="20.100000000000001" customHeight="1">
      <c r="A53" s="956"/>
      <c r="B53" s="956"/>
      <c r="C53" s="956"/>
      <c r="D53" s="956"/>
      <c r="E53" s="157"/>
      <c r="F53" s="158"/>
      <c r="G53" s="159"/>
      <c r="H53" s="172"/>
      <c r="I53" s="172" t="s">
        <v>1364</v>
      </c>
      <c r="J53" s="173"/>
      <c r="K53" s="173"/>
      <c r="L53" s="174">
        <v>3</v>
      </c>
      <c r="M53" s="173"/>
      <c r="N53" s="173"/>
      <c r="O53" s="175">
        <v>6</v>
      </c>
      <c r="P53" s="173"/>
    </row>
    <row r="54" spans="1:16" ht="20.100000000000001" customHeight="1">
      <c r="A54" s="956">
        <v>24</v>
      </c>
      <c r="B54" s="956">
        <v>3</v>
      </c>
      <c r="C54" s="956">
        <v>5</v>
      </c>
      <c r="D54" s="956">
        <v>31</v>
      </c>
      <c r="E54" s="157" t="s">
        <v>719</v>
      </c>
      <c r="F54" s="158" t="s">
        <v>713</v>
      </c>
      <c r="G54" s="159" t="s">
        <v>720</v>
      </c>
      <c r="H54" s="172" t="s">
        <v>706</v>
      </c>
      <c r="I54" s="172" t="s">
        <v>1356</v>
      </c>
      <c r="J54" s="173"/>
      <c r="K54" s="173"/>
      <c r="L54" s="174">
        <v>1</v>
      </c>
      <c r="M54" s="173"/>
      <c r="N54" s="173"/>
      <c r="O54" s="175">
        <v>2</v>
      </c>
      <c r="P54" s="173"/>
    </row>
    <row r="55" spans="1:16" ht="20.100000000000001" customHeight="1">
      <c r="A55" s="956"/>
      <c r="B55" s="956"/>
      <c r="C55" s="956"/>
      <c r="D55" s="956"/>
      <c r="E55" s="157"/>
      <c r="F55" s="158"/>
      <c r="G55" s="159"/>
      <c r="H55" s="172"/>
      <c r="I55" s="172" t="s">
        <v>1363</v>
      </c>
      <c r="J55" s="173"/>
      <c r="K55" s="173"/>
      <c r="L55" s="174">
        <v>3</v>
      </c>
      <c r="M55" s="173"/>
      <c r="N55" s="173"/>
      <c r="O55" s="175">
        <v>6</v>
      </c>
      <c r="P55" s="173"/>
    </row>
    <row r="56" spans="1:16" ht="20.100000000000001" customHeight="1">
      <c r="A56" s="956"/>
      <c r="B56" s="956"/>
      <c r="C56" s="956"/>
      <c r="D56" s="956"/>
      <c r="E56" s="157"/>
      <c r="F56" s="158"/>
      <c r="G56" s="159"/>
      <c r="H56" s="172"/>
      <c r="I56" s="172" t="s">
        <v>1364</v>
      </c>
      <c r="J56" s="173"/>
      <c r="K56" s="173"/>
      <c r="L56" s="174">
        <v>3</v>
      </c>
      <c r="M56" s="173"/>
      <c r="N56" s="173"/>
      <c r="O56" s="175">
        <v>6</v>
      </c>
      <c r="P56" s="173"/>
    </row>
    <row r="57" spans="1:16" ht="20.100000000000001" customHeight="1">
      <c r="A57" s="956">
        <v>25</v>
      </c>
      <c r="B57" s="956">
        <v>4</v>
      </c>
      <c r="C57" s="956">
        <v>4</v>
      </c>
      <c r="D57" s="956">
        <v>32</v>
      </c>
      <c r="E57" s="157" t="s">
        <v>719</v>
      </c>
      <c r="F57" s="158" t="s">
        <v>713</v>
      </c>
      <c r="G57" s="159" t="s">
        <v>720</v>
      </c>
      <c r="H57" s="172" t="s">
        <v>706</v>
      </c>
      <c r="I57" s="172" t="s">
        <v>1356</v>
      </c>
      <c r="J57" s="173"/>
      <c r="K57" s="173"/>
      <c r="L57" s="174">
        <v>1</v>
      </c>
      <c r="M57" s="173"/>
      <c r="N57" s="173"/>
      <c r="O57" s="175">
        <v>2</v>
      </c>
      <c r="P57" s="173"/>
    </row>
    <row r="58" spans="1:16" ht="20.100000000000001" customHeight="1">
      <c r="A58" s="956"/>
      <c r="B58" s="956"/>
      <c r="C58" s="956"/>
      <c r="D58" s="956"/>
      <c r="E58" s="157"/>
      <c r="F58" s="158"/>
      <c r="G58" s="159"/>
      <c r="H58" s="172"/>
      <c r="I58" s="172" t="s">
        <v>1365</v>
      </c>
      <c r="J58" s="173"/>
      <c r="K58" s="173"/>
      <c r="L58" s="174">
        <v>2</v>
      </c>
      <c r="M58" s="173"/>
      <c r="N58" s="173"/>
      <c r="O58" s="175">
        <v>4</v>
      </c>
      <c r="P58" s="173"/>
    </row>
    <row r="59" spans="1:16" ht="20.100000000000001" customHeight="1">
      <c r="A59" s="956"/>
      <c r="B59" s="956"/>
      <c r="C59" s="956"/>
      <c r="D59" s="956"/>
      <c r="E59" s="157"/>
      <c r="F59" s="158"/>
      <c r="G59" s="159"/>
      <c r="H59" s="172"/>
      <c r="I59" s="172" t="s">
        <v>1363</v>
      </c>
      <c r="J59" s="173"/>
      <c r="K59" s="173"/>
      <c r="L59" s="174">
        <v>2</v>
      </c>
      <c r="M59" s="173"/>
      <c r="N59" s="173"/>
      <c r="O59" s="175">
        <v>4</v>
      </c>
      <c r="P59" s="173"/>
    </row>
    <row r="60" spans="1:16" ht="20.100000000000001" customHeight="1">
      <c r="A60" s="956"/>
      <c r="B60" s="956"/>
      <c r="C60" s="956"/>
      <c r="D60" s="956"/>
      <c r="E60" s="157"/>
      <c r="F60" s="158"/>
      <c r="G60" s="159"/>
      <c r="H60" s="172"/>
      <c r="I60" s="172" t="s">
        <v>1364</v>
      </c>
      <c r="J60" s="173"/>
      <c r="K60" s="173"/>
      <c r="L60" s="174">
        <v>2</v>
      </c>
      <c r="M60" s="173"/>
      <c r="N60" s="173"/>
      <c r="O60" s="175">
        <v>4</v>
      </c>
      <c r="P60" s="173"/>
    </row>
    <row r="61" spans="1:16" ht="20.100000000000001" customHeight="1">
      <c r="A61" s="956"/>
      <c r="B61" s="956"/>
      <c r="C61" s="956"/>
      <c r="D61" s="956"/>
      <c r="E61" s="157"/>
      <c r="F61" s="158"/>
      <c r="G61" s="159"/>
      <c r="H61" s="172"/>
      <c r="I61" s="172" t="s">
        <v>1366</v>
      </c>
      <c r="J61" s="173"/>
      <c r="K61" s="173"/>
      <c r="L61" s="174">
        <v>2</v>
      </c>
      <c r="M61" s="173"/>
      <c r="N61" s="173"/>
      <c r="O61" s="175">
        <v>4</v>
      </c>
      <c r="P61" s="173"/>
    </row>
    <row r="62" spans="1:16" ht="20.100000000000001" customHeight="1">
      <c r="A62" s="956"/>
      <c r="B62" s="956"/>
      <c r="C62" s="956"/>
      <c r="D62" s="956"/>
      <c r="E62" s="157"/>
      <c r="F62" s="158"/>
      <c r="G62" s="159"/>
      <c r="H62" s="172"/>
      <c r="I62" s="172" t="s">
        <v>1367</v>
      </c>
      <c r="J62" s="173"/>
      <c r="K62" s="173"/>
      <c r="L62" s="174">
        <v>1</v>
      </c>
      <c r="M62" s="173"/>
      <c r="N62" s="173"/>
      <c r="O62" s="175">
        <v>2</v>
      </c>
      <c r="P62" s="173"/>
    </row>
    <row r="63" spans="1:16" ht="20.100000000000001" customHeight="1">
      <c r="A63" s="956">
        <v>26</v>
      </c>
      <c r="B63" s="956">
        <v>4</v>
      </c>
      <c r="C63" s="956">
        <v>5</v>
      </c>
      <c r="D63" s="956">
        <v>23</v>
      </c>
      <c r="E63" s="157" t="s">
        <v>719</v>
      </c>
      <c r="F63" s="158" t="s">
        <v>713</v>
      </c>
      <c r="G63" s="159" t="s">
        <v>721</v>
      </c>
      <c r="H63" s="172" t="s">
        <v>1353</v>
      </c>
      <c r="I63" s="172" t="s">
        <v>1368</v>
      </c>
      <c r="J63" s="173"/>
      <c r="K63" s="173"/>
      <c r="L63" s="174">
        <v>3</v>
      </c>
      <c r="M63" s="173"/>
      <c r="N63" s="173"/>
      <c r="O63" s="175">
        <v>6</v>
      </c>
      <c r="P63" s="173"/>
    </row>
    <row r="64" spans="1:16" ht="20.100000000000001" customHeight="1">
      <c r="A64" s="956"/>
      <c r="B64" s="956"/>
      <c r="C64" s="956"/>
      <c r="D64" s="956"/>
      <c r="E64" s="157"/>
      <c r="F64" s="158"/>
      <c r="G64" s="159"/>
      <c r="H64" s="172"/>
      <c r="I64" s="172" t="s">
        <v>1369</v>
      </c>
      <c r="J64" s="173"/>
      <c r="K64" s="173"/>
      <c r="L64" s="174">
        <v>3</v>
      </c>
      <c r="M64" s="173"/>
      <c r="N64" s="173"/>
      <c r="O64" s="175">
        <v>6</v>
      </c>
      <c r="P64" s="173"/>
    </row>
    <row r="65" spans="1:16" ht="20.100000000000001" customHeight="1">
      <c r="A65" s="956"/>
      <c r="B65" s="956"/>
      <c r="C65" s="956"/>
      <c r="D65" s="956"/>
      <c r="E65" s="157"/>
      <c r="F65" s="158"/>
      <c r="G65" s="159"/>
      <c r="H65" s="172"/>
      <c r="I65" s="172" t="s">
        <v>1370</v>
      </c>
      <c r="J65" s="173"/>
      <c r="K65" s="173"/>
      <c r="L65" s="174">
        <v>2</v>
      </c>
      <c r="M65" s="173"/>
      <c r="N65" s="173"/>
      <c r="O65" s="175">
        <v>4</v>
      </c>
      <c r="P65" s="173"/>
    </row>
    <row r="66" spans="1:16" ht="20.100000000000001" customHeight="1">
      <c r="A66" s="956"/>
      <c r="B66" s="956"/>
      <c r="C66" s="956"/>
      <c r="D66" s="956"/>
      <c r="E66" s="157"/>
      <c r="F66" s="158"/>
      <c r="G66" s="159"/>
      <c r="H66" s="172"/>
      <c r="I66" s="172" t="s">
        <v>1371</v>
      </c>
      <c r="J66" s="173"/>
      <c r="K66" s="173"/>
      <c r="L66" s="174">
        <v>2</v>
      </c>
      <c r="M66" s="173"/>
      <c r="N66" s="173"/>
      <c r="O66" s="175">
        <v>4</v>
      </c>
      <c r="P66" s="173"/>
    </row>
    <row r="67" spans="1:16" ht="20.100000000000001" customHeight="1">
      <c r="A67" s="800">
        <v>27</v>
      </c>
      <c r="B67" s="800">
        <v>1</v>
      </c>
      <c r="C67" s="800">
        <v>6</v>
      </c>
      <c r="D67" s="800">
        <v>26</v>
      </c>
      <c r="E67" s="157" t="s">
        <v>719</v>
      </c>
      <c r="F67" s="158" t="s">
        <v>713</v>
      </c>
      <c r="G67" s="159" t="s">
        <v>1352</v>
      </c>
      <c r="H67" s="178" t="s">
        <v>707</v>
      </c>
      <c r="I67" s="178" t="s">
        <v>431</v>
      </c>
      <c r="J67" s="173"/>
      <c r="K67" s="173"/>
      <c r="L67" s="174">
        <v>2</v>
      </c>
      <c r="M67" s="173"/>
      <c r="N67" s="173"/>
      <c r="O67" s="175">
        <v>4</v>
      </c>
      <c r="P67" s="173"/>
    </row>
    <row r="68" spans="1:16" ht="20.100000000000001" customHeight="1">
      <c r="A68" s="800"/>
      <c r="B68" s="800"/>
      <c r="C68" s="800"/>
      <c r="D68" s="800"/>
      <c r="E68" s="157"/>
      <c r="F68" s="158"/>
      <c r="G68" s="159"/>
      <c r="H68" s="178"/>
      <c r="I68" s="178" t="s">
        <v>1355</v>
      </c>
      <c r="J68" s="173">
        <v>3</v>
      </c>
      <c r="K68" s="173"/>
      <c r="L68" s="174">
        <v>3</v>
      </c>
      <c r="M68" s="173">
        <v>3</v>
      </c>
      <c r="N68" s="173"/>
      <c r="O68" s="175">
        <v>6</v>
      </c>
      <c r="P68" s="173"/>
    </row>
    <row r="69" spans="1:16" s="180" customFormat="1" ht="20.100000000000001" customHeight="1">
      <c r="A69" s="1584"/>
      <c r="B69" s="1584"/>
      <c r="C69" s="1584"/>
      <c r="D69" s="1584"/>
      <c r="E69" s="1584"/>
      <c r="F69" s="1584"/>
      <c r="G69" s="1584"/>
      <c r="H69" s="1584"/>
      <c r="I69" s="803"/>
      <c r="J69" s="1585">
        <f t="shared" ref="J69:P69" si="0">SUM(J6:J68)</f>
        <v>30</v>
      </c>
      <c r="K69" s="1585">
        <f t="shared" si="0"/>
        <v>20</v>
      </c>
      <c r="L69" s="1587">
        <f t="shared" si="0"/>
        <v>150</v>
      </c>
      <c r="M69" s="1585">
        <f t="shared" si="0"/>
        <v>30</v>
      </c>
      <c r="N69" s="1585">
        <f t="shared" si="0"/>
        <v>20</v>
      </c>
      <c r="O69" s="1591">
        <f t="shared" si="0"/>
        <v>300</v>
      </c>
      <c r="P69" s="1585">
        <f t="shared" si="0"/>
        <v>0</v>
      </c>
    </row>
    <row r="70" spans="1:16" s="180" customFormat="1" ht="15" customHeight="1">
      <c r="A70" s="1584"/>
      <c r="B70" s="1584"/>
      <c r="C70" s="1584"/>
      <c r="D70" s="1584"/>
      <c r="E70" s="1584"/>
      <c r="F70" s="1584"/>
      <c r="G70" s="1584"/>
      <c r="H70" s="1584"/>
      <c r="I70" s="804"/>
      <c r="J70" s="1586"/>
      <c r="K70" s="1586"/>
      <c r="L70" s="1588"/>
      <c r="M70" s="1586"/>
      <c r="N70" s="1586"/>
      <c r="O70" s="1592"/>
      <c r="P70" s="1586"/>
    </row>
  </sheetData>
  <sheetProtection selectLockedCells="1"/>
  <mergeCells count="28">
    <mergeCell ref="K3:K4"/>
    <mergeCell ref="O69:O70"/>
    <mergeCell ref="P69:P70"/>
    <mergeCell ref="E5:G5"/>
    <mergeCell ref="A69:H70"/>
    <mergeCell ref="J69:J70"/>
    <mergeCell ref="K69:K70"/>
    <mergeCell ref="L69:L70"/>
    <mergeCell ref="M69:M70"/>
    <mergeCell ref="N69:N70"/>
    <mergeCell ref="L3:L4"/>
    <mergeCell ref="M3:M4"/>
    <mergeCell ref="A1:P1"/>
    <mergeCell ref="A2:A4"/>
    <mergeCell ref="B2:B4"/>
    <mergeCell ref="C2:C4"/>
    <mergeCell ref="D2:D4"/>
    <mergeCell ref="E2:G2"/>
    <mergeCell ref="H2:H4"/>
    <mergeCell ref="J2:P2"/>
    <mergeCell ref="N3:N4"/>
    <mergeCell ref="O3:O4"/>
    <mergeCell ref="I2:I4"/>
    <mergeCell ref="P3:P4"/>
    <mergeCell ref="E3:E4"/>
    <mergeCell ref="F3:F4"/>
    <mergeCell ref="G3:G4"/>
    <mergeCell ref="J3:J4"/>
  </mergeCells>
  <printOptions horizontalCentered="1"/>
  <pageMargins left="0.59055118110236227" right="0.51181102362204722" top="0.51181102362204722" bottom="0.59055118110236227" header="0.23622047244094491" footer="0.23622047244094491"/>
  <pageSetup paperSize="9" scale="90" orientation="landscape" r:id="rId1"/>
  <headerFooter alignWithMargins="0">
    <oddFooter>&amp;C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54</vt:i4>
      </vt:variant>
      <vt:variant>
        <vt:lpstr>Named Ranges</vt:lpstr>
      </vt:variant>
      <vt:variant>
        <vt:i4>6</vt:i4>
      </vt:variant>
    </vt:vector>
  </HeadingPairs>
  <TitlesOfParts>
    <vt:vector size="60" baseType="lpstr">
      <vt:lpstr>Korice</vt:lpstr>
      <vt:lpstr>GPR-01</vt:lpstr>
      <vt:lpstr>GPR-02</vt:lpstr>
      <vt:lpstr>GPR-03</vt:lpstr>
      <vt:lpstr>Finansijski list</vt:lpstr>
      <vt:lpstr>GPR-04</vt:lpstr>
      <vt:lpstr>GPR-05</vt:lpstr>
      <vt:lpstr>GPR-06</vt:lpstr>
      <vt:lpstr>GPR-07</vt:lpstr>
      <vt:lpstr>GPR-08</vt:lpstr>
      <vt:lpstr>GPR-09</vt:lpstr>
      <vt:lpstr>GPR-10</vt:lpstr>
      <vt:lpstr>GPR-11</vt:lpstr>
      <vt:lpstr>GPR-12</vt:lpstr>
      <vt:lpstr>GPR-13</vt:lpstr>
      <vt:lpstr>GPR-14</vt:lpstr>
      <vt:lpstr>GPR-15</vt:lpstr>
      <vt:lpstr>GPR-16</vt:lpstr>
      <vt:lpstr>GPR-17</vt:lpstr>
      <vt:lpstr>GPR-18</vt:lpstr>
      <vt:lpstr>GPR-19</vt:lpstr>
      <vt:lpstr>GPR-20</vt:lpstr>
      <vt:lpstr>GPR-21</vt:lpstr>
      <vt:lpstr>GPR-22</vt:lpstr>
      <vt:lpstr>GPR-23</vt:lpstr>
      <vt:lpstr>GPR-24</vt:lpstr>
      <vt:lpstr>GPR-25</vt:lpstr>
      <vt:lpstr>GPR-26</vt:lpstr>
      <vt:lpstr>GPR-27</vt:lpstr>
      <vt:lpstr>GPR-28</vt:lpstr>
      <vt:lpstr>GPR-29</vt:lpstr>
      <vt:lpstr>GPR-30</vt:lpstr>
      <vt:lpstr>GPR-31</vt:lpstr>
      <vt:lpstr>GPR-32</vt:lpstr>
      <vt:lpstr>GPR-33</vt:lpstr>
      <vt:lpstr>GPR-34</vt:lpstr>
      <vt:lpstr>GPR-35</vt:lpstr>
      <vt:lpstr>GPR-36</vt:lpstr>
      <vt:lpstr>GPR-37</vt:lpstr>
      <vt:lpstr>GPR-38</vt:lpstr>
      <vt:lpstr>GPR-39</vt:lpstr>
      <vt:lpstr>GPR-40</vt:lpstr>
      <vt:lpstr>GPR-41</vt:lpstr>
      <vt:lpstr>GPR-42</vt:lpstr>
      <vt:lpstr>GPR-43</vt:lpstr>
      <vt:lpstr>GPR-44</vt:lpstr>
      <vt:lpstr>GPR-45</vt:lpstr>
      <vt:lpstr>GPR-46</vt:lpstr>
      <vt:lpstr>GPR-47</vt:lpstr>
      <vt:lpstr>GPR-48</vt:lpstr>
      <vt:lpstr>GPR-49</vt:lpstr>
      <vt:lpstr>GPR-50</vt:lpstr>
      <vt:lpstr>GPR-51</vt:lpstr>
      <vt:lpstr>План активности</vt:lpstr>
      <vt:lpstr>'GPR-09'!Print_Area</vt:lpstr>
      <vt:lpstr>'GPR-25'!Print_Area</vt:lpstr>
      <vt:lpstr>'GPR-26'!Print_Area</vt:lpstr>
      <vt:lpstr>'GPR-27'!Print_Area</vt:lpstr>
      <vt:lpstr>'GPR-28'!Print_Area</vt:lpstr>
      <vt:lpstr>'GPR-29'!Print_Area</vt:lpstr>
    </vt:vector>
  </TitlesOfParts>
  <Company>Ministarstvo prosvete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Vlada RS</dc:creator>
  <cp:lastModifiedBy>Sneza</cp:lastModifiedBy>
  <cp:lastPrinted>2021-09-27T12:25:34Z</cp:lastPrinted>
  <dcterms:created xsi:type="dcterms:W3CDTF">1998-08-17T05:20:26Z</dcterms:created>
  <dcterms:modified xsi:type="dcterms:W3CDTF">2021-09-28T07:07:41Z</dcterms:modified>
</cp:coreProperties>
</file>